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РРО МО Сертолово" sheetId="1" r:id="rId1"/>
    <sheet name="Лист1" sheetId="2" r:id="rId2"/>
  </sheets>
  <definedNames>
    <definedName name="_xlnm._FilterDatabase" localSheetId="0" hidden="1">'РРО МО Сертолово'!$A$12:$N$156</definedName>
    <definedName name="_xlnm.Print_Titles" localSheetId="0">'РРО МО Сертолово'!$12:$12</definedName>
    <definedName name="_xlnm.Print_Area" localSheetId="0">'РРО МО Сертолово'!$A$1:$N$156</definedName>
  </definedNames>
  <calcPr fullCalcOnLoad="1"/>
</workbook>
</file>

<file path=xl/sharedStrings.xml><?xml version="1.0" encoding="utf-8"?>
<sst xmlns="http://schemas.openxmlformats.org/spreadsheetml/2006/main" count="830" uniqueCount="575">
  <si>
    <t>Субсидии управляющим организациям на возмещение затрат по вывозу сверхнормативного мусора от населения МО Сертолово</t>
  </si>
  <si>
    <t>Постановление администрации МО Сертолово от 07.10.2010 № 295 Об утверждении ДЦП "Благоустроенный город Сертолово" на 2011-2013 годы" в ред. от 17.12.2013 №556; Постановление администрации МО Сертолово от 15.11.2013 № 502 "Об утверждении МП "Благоустроенный город Сертолово на 2014-2016 годы" в ред.от 11.08.2014 № 358</t>
  </si>
  <si>
    <t>Постановления администрации МО Сертолово от 07.10.2010 № 295, от 15.11.2013 № 502 Об утверждении МП "Благоустроенный город Сертолово на 2014-2016 годы" в ред. от 11.08.2014 № 358</t>
  </si>
  <si>
    <t>Капитальный ремонт и ремонт автомобильных дорог общего пользования, месного значения, в т.ч. в населенных пунктах (областной бюджет)</t>
  </si>
  <si>
    <t>Постановления администрации МО Сертолово от 07.10.2010 № 295 в ред. от 17.12.2013 №556; от 15.11.2013 № 502 "Об утверждении МП "Благоустроенный город Сертолово на 2014-2016 годы" в ред.от 11.08.2014 № 358</t>
  </si>
  <si>
    <t>Постановление администрации МО Сертолово от 07.10.2010 № 295 Об утверждении ДЦП "Благоустроенный город Сертолово" на 2011-2013 годы" в ред. от 17.12.2013 №556</t>
  </si>
  <si>
    <t>раздел 2 п.2.1-2.7, 2.10-2.12</t>
  </si>
  <si>
    <t>Постановление администрации МО Сертолово от 15.11.2013 № 503 "Об утверждении МП "Строительство, реконструкция и капитальный ремонт муниципального жилищного фонда и нежилого недвижимого имущества МО Сертолово на 2014-2017 годы" в ред. от 11.08.2014 № 357</t>
  </si>
  <si>
    <t>раздел 1 п.1.3</t>
  </si>
  <si>
    <t>раздел 1 п.1.1 п.1.2</t>
  </si>
  <si>
    <t>Постановление администрации МО Сертолово от 08.10.10 № 298 "Об утверждении ДЦП "Строительство, реконструкция и капитальный ремонт муниципального жилищного фонда и нежилого недвижимого имущества МО Сертолово" на 2011-2013 годы" в ред. от 09.08.2013 № 308</t>
  </si>
  <si>
    <t>с 01.01.2011 по 31.12.2013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</si>
  <si>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</si>
  <si>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Постановление администрации МО Сертолово от 07.10.2010 № 297 Об утверждении ДЦП "Проектирование, реконструкция и строительство инженерных сетей и сооружений в сфере ЖКХ МО Сертолово ЛО в 2011-2013гг" в ред. от 12.12.2013 № 543</t>
  </si>
  <si>
    <t>п.3.4</t>
  </si>
  <si>
    <t>п.2.3</t>
  </si>
  <si>
    <t>п.2.2</t>
  </si>
  <si>
    <t>п.3.2</t>
  </si>
  <si>
    <t>Строительство внутриплощадочных сетей водоснабжения жилой зоны мкр. Сертолово-2 с учетом перспективы развития г. Сертолово (средства областного бюджета)</t>
  </si>
  <si>
    <t>Проектирование и монтаж системы внутреннего газоснабжения в муниципальных жилых помещениях жилых домов мкр. Чёрная Речка</t>
  </si>
  <si>
    <t>Выполнение мероприятий по подготовке к эксплуатации законченного строительством распределительного газопровода для газоснабжения жилых домов мкр. Чёрная Речка</t>
  </si>
  <si>
    <t>Строительство внутриплощадочных сетей водоснабжения жилой зоны мкр. Сертолово -2 с учетом перспективы развития по адресу: Ленинградская область, Всеволожский район, г. Сертолово, мкр. Сертолово -2</t>
  </si>
  <si>
    <t>Выполнение проектов по освоению лесов под трассу объекта "Строительство КНС и напорных канализационных коллекторов от мкр. Черная Речка до ГКНС в г. Сертолово"</t>
  </si>
  <si>
    <t>раздел 2 п.2.3</t>
  </si>
  <si>
    <t>раздел 2 п.2.4</t>
  </si>
  <si>
    <t>Постановление администрации МО Сертолово от 15.11.2013 № 499 Об утверждении МП "Проектирование, реконструкция и строительство наружных инженерных сетей и сооружений в МО Сертолово на 2014-2016 годы" в ред. от 23.09.2014 № 424</t>
  </si>
  <si>
    <t>раздел 2 п.2.2</t>
  </si>
  <si>
    <t>раздел 2 п.2.1</t>
  </si>
  <si>
    <t>раздел 2 п.2.7</t>
  </si>
  <si>
    <t>раздел 2 п.2.5</t>
  </si>
  <si>
    <t>раздел 2 п.2.6</t>
  </si>
  <si>
    <t>Расходы на техническое обслуживание, текущий ремонт газораспределительной сети в мкр. Чёрная Речка города Сертолово</t>
  </si>
  <si>
    <t>Решение совета депутатов МО Сертолово от 19.04.2011 № 22 "Об утверждении Положения "Об организации газоснабжения населения МО Сертолово"</t>
  </si>
  <si>
    <t>статья 6</t>
  </si>
  <si>
    <t>Строительство двухтрубной системы ГВС по адресу: ул. Заречная, ул. Ветеранов, ул. Школьная</t>
  </si>
  <si>
    <t>Строительство КНС в мкр. Сертолово-2 и напорных канализационных коллекторов от мкр. Сертолово-2 до Сертолово-1</t>
  </si>
  <si>
    <t>Проектирование строительства внутриплощадочных сетей водоотведения жилой зоны мкр. Сертолово-2 с учетом перспективы развития</t>
  </si>
  <si>
    <t>Выполнение проектов по освоению лесов под трассу объекта "Строительство КНС в мкр. Сертолово-2 и напорных канализационных коллекторов от мкр. Сертолово-2 до Сертолово-1"</t>
  </si>
  <si>
    <t>раздел 1 п.1</t>
  </si>
  <si>
    <t>раздел 1 п.2 п.3</t>
  </si>
  <si>
    <t>раздел 1 п.4</t>
  </si>
  <si>
    <t xml:space="preserve">Постановление администрации МО Сертолово от 12.11.2012 № 415 "Об утверждении ДЦП "Подготовка документации по планировке территории города Сертолово на 2012-2015 годы" в ред. от 30.12.2013 № 584 </t>
  </si>
  <si>
    <t xml:space="preserve">Постановление администрации МО Сертолово от 12.11.2012 № 415 "Об утверждении ДЦП "Подготовка документации по планировке территории города Сертолово на 2012-2015 годы"  в ред. от 30.12.2013 № 584 </t>
  </si>
  <si>
    <t>раздел 6 п.6.1-6.3</t>
  </si>
  <si>
    <t>раздел 4 в целом</t>
  </si>
  <si>
    <t>Постановления администрации МО Сертолово от 07.10.2010 №295; от 15.11.2013 № 502 "Об утверждении МП "Благоустроенный город Сертолово на 2014-2016 годы"</t>
  </si>
  <si>
    <t>раздел 1 п.1.1-1.4</t>
  </si>
  <si>
    <t>раздел 1 п.1.5</t>
  </si>
  <si>
    <t>раздел 7 п.7.1</t>
  </si>
  <si>
    <t>Постановление от 23.10.2012 №387 "Об утверждении ВЦП "Текущее содержание и ремонт сетей уличного освещения города Сертолово в 2013 году"</t>
  </si>
  <si>
    <t>Постановление администрации МО Сертолово от 07.10.2010 № 295 "Об утверждении ДЦП  "Благоустроенный город Сертолово на 2011-2013 годы" в ред.17.12.2013 № 556</t>
  </si>
  <si>
    <t>раздел 5 в целом  раздел 6 в целом</t>
  </si>
  <si>
    <t>раздел 1 п.1.2 п.1.3</t>
  </si>
  <si>
    <t>раздел 5 в целом  раздел 6 п.6.4</t>
  </si>
  <si>
    <t>раздел 3 п.3.1</t>
  </si>
  <si>
    <t>Постановления администрации МО Сертолово от 07.10.2010 № 297; от 15.11.2013 № 499 "Об утверждении МП "Проектирование, реконструкция и строительство наружных инженерных сетей и сооружений в МО Сертолово на 2014-2016 годы"</t>
  </si>
  <si>
    <t>Решение Совета депутатов от 24.03.2009 № 21 "Об утверждении Положения "Об организации освещения улиц и установки указателей с названиями улиц и номерами домов на территории МО Сертолово"</t>
  </si>
  <si>
    <t>п.2 п.п.2.1 п.п.2.5      п.4 п.п.4.6</t>
  </si>
  <si>
    <t>Постановление администрации МО Сертолово от 12.03.2010 № 74 "Об утверждении Положения о порядке расходования средств резервного фонда администрации МО Сертолово" в ред.от 05.02.2014 № 36</t>
  </si>
  <si>
    <t>п.2, п.3</t>
  </si>
  <si>
    <t>Постановление администрации МО Сертолово от 30.09.2011г. № 255 "О создании народной дружины в МО Сертолово"</t>
  </si>
  <si>
    <t>раз-дел 2</t>
  </si>
  <si>
    <t xml:space="preserve">Постановление администрации МО Сертолово от 15.11.2013 № 501 "Об утверждении МП "Безопасный город" на 2014-2016 годы" </t>
  </si>
  <si>
    <t>раздел 1, п.1.6</t>
  </si>
  <si>
    <t>с 01.01.2014 по 31.12.2016</t>
  </si>
  <si>
    <t>Постановление администрации МО Сертолово от 15.11.2013 № 498 "Об утверждении МП "Профилактика и противодействие коррупции в МО Сертолово на 2014-2016 г.г."</t>
  </si>
  <si>
    <t>раздел 2, п.2.1</t>
  </si>
  <si>
    <t>раздел 1, п.1.1</t>
  </si>
  <si>
    <t>раздел 2, п.2.5</t>
  </si>
  <si>
    <t>раздел 2, п.2.6</t>
  </si>
  <si>
    <t>раздел 2, п.2.3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</si>
  <si>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</si>
  <si>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1.1.81.</t>
  </si>
  <si>
    <t>РП-А-8100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</si>
  <si>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</si>
  <si>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1.1.82.</t>
  </si>
  <si>
    <t>РП-А-8200</t>
  </si>
  <si>
    <t>1.1.1.1</t>
  </si>
  <si>
    <t>0104</t>
  </si>
  <si>
    <t>1.1.1.2</t>
  </si>
  <si>
    <t>1.1.2.1</t>
  </si>
  <si>
    <t>0113</t>
  </si>
  <si>
    <t>1.1.7.1.</t>
  </si>
  <si>
    <t>1202</t>
  </si>
  <si>
    <t>1.1.1.7</t>
  </si>
  <si>
    <t>0102</t>
  </si>
  <si>
    <t>0103</t>
  </si>
  <si>
    <t>Прочие выплаты по обязательствам муниципального образования</t>
  </si>
  <si>
    <t>1.1.8.1</t>
  </si>
  <si>
    <t>1.1.8.2</t>
  </si>
  <si>
    <t>1.1.8.3</t>
  </si>
  <si>
    <t>1.1.8.4</t>
  </si>
  <si>
    <t>1.1.8.5</t>
  </si>
  <si>
    <t>0111</t>
  </si>
  <si>
    <t>1001</t>
  </si>
  <si>
    <t>1003</t>
  </si>
  <si>
    <t>1.1.10.1</t>
  </si>
  <si>
    <t>1.1.11.2</t>
  </si>
  <si>
    <r>
      <t xml:space="preserve">отчетный финансовый </t>
    </r>
    <r>
      <rPr>
        <b/>
        <sz val="9"/>
        <rFont val="Times New Roman"/>
        <family val="1"/>
      </rPr>
      <t>2013</t>
    </r>
    <r>
      <rPr>
        <sz val="9"/>
        <rFont val="Times New Roman"/>
        <family val="1"/>
      </rPr>
      <t xml:space="preserve"> год</t>
    </r>
  </si>
  <si>
    <t>1.3.1</t>
  </si>
  <si>
    <t>1.3.2</t>
  </si>
  <si>
    <t>1.3.3</t>
  </si>
  <si>
    <t>0203</t>
  </si>
  <si>
    <t>0801</t>
  </si>
  <si>
    <t>1.2.1</t>
  </si>
  <si>
    <t>1.2.2</t>
  </si>
  <si>
    <t>0412</t>
  </si>
  <si>
    <t>0503</t>
  </si>
  <si>
    <t>1.1.82.1</t>
  </si>
  <si>
    <t>Обеспечение мероприятий по энергосбережению в жилищном хозяйстве</t>
  </si>
  <si>
    <t>0501</t>
  </si>
  <si>
    <t>1.1.82.2</t>
  </si>
  <si>
    <t>21.04.2011;  "не определен"</t>
  </si>
  <si>
    <t>21.04.2011; "не определен"</t>
  </si>
  <si>
    <t>10.01.2006; "не определен"</t>
  </si>
  <si>
    <t>12.05.2014;"не определен"</t>
  </si>
  <si>
    <t>21.04.2011;"не определен"</t>
  </si>
  <si>
    <t>28.11.2013;  "не определен"</t>
  </si>
  <si>
    <t>27.06.2011;"не определен"</t>
  </si>
  <si>
    <t>24.02.2011; "не определен"</t>
  </si>
  <si>
    <t>27.04.2012; "не определен"</t>
  </si>
  <si>
    <t>16.03.2009;  "не определен"</t>
  </si>
  <si>
    <t>18.05.2009; "не определен"</t>
  </si>
  <si>
    <t>12.03.2010; "не определен"</t>
  </si>
  <si>
    <t>19.04.2011; "не определен"</t>
  </si>
  <si>
    <t>29.03.2014; "не определен"</t>
  </si>
  <si>
    <t>с 28.03.2011 по 06.02.2014</t>
  </si>
  <si>
    <t>14.08.2014; "не определен"</t>
  </si>
  <si>
    <t>с 01.01.2013 по 31.12.2013</t>
  </si>
  <si>
    <t>21.04.20011;"не определен"</t>
  </si>
  <si>
    <t>с 25.07.2014 по 31.12.2014</t>
  </si>
  <si>
    <t>статья 5 абзац 4</t>
  </si>
  <si>
    <t>статья 6 абзац 8</t>
  </si>
  <si>
    <t>29.06.2011;  "не установлен"</t>
  </si>
  <si>
    <t>с 01.01.2011 по 31.12.2016</t>
  </si>
  <si>
    <t>с 01.01.2011по 31.12.2016</t>
  </si>
  <si>
    <t>24.02.2011; "не установлен"</t>
  </si>
  <si>
    <t>Замена внутридомовых тупиковых систем ГВС на циркуляционные в жилых домах</t>
  </si>
  <si>
    <t>1.1.82.3</t>
  </si>
  <si>
    <t>Установка коллективных (общедомовых) приборов учета потребления ресурсов в жилых домах</t>
  </si>
  <si>
    <t>1.1.82.4</t>
  </si>
  <si>
    <t>1.1.82.5</t>
  </si>
  <si>
    <t>Субсидия МАУ "Сертоловское КСЦ "Спектр" на выполнение муниципального задания по реализации мероприятий для детей и молодежи</t>
  </si>
  <si>
    <t>Постановление администрации МО Сертолово от 08.10.2010 № 299 "Об утверждении ДЦП "Молодое поколение МО Сертолово на 2011-2013гг."; Постановление администрации МО Сертолово от 15.11.2013 № 500 "Об утверждении МП "Молодое поколение МО Сертолово на 2014-2016 годы" в ред. от 23.06.2014 № 284</t>
  </si>
  <si>
    <t>п.4  п.п.2  абзац 4</t>
  </si>
  <si>
    <t xml:space="preserve">Постановление администрации МО Сертолово № 287 от 24.10.2011 г.  "Об утверждении Положения о повышении квалификации муниципальных служащих администрации МО Сертолово" </t>
  </si>
  <si>
    <t>Постановление администрации МО Сертолово от 16.06.2011 № 146 "Об утверждении ДЦП "Профилактика и противодействие коррупции в ОМСУ МО Сертолово на 2011-2013 гг."</t>
  </si>
  <si>
    <t>Постановление администрации МО Сертолово от 14.10.2010 № 308 "Об утверждении ДЦП "Развитие малого и среднего предпринимательства в МО Сертолово на 2011-2013 годы"</t>
  </si>
  <si>
    <t>Долгосрочная целевая программа "Развитие малого и среднего предпринимательства в МО Сертолово на 2011-2013 годы"</t>
  </si>
  <si>
    <t>Постановление администрации МО Сертолово от 05.08.2009 № 229 «Об утверждении Положения об организации и ведении гражданской обороны в муниципальном образовании»</t>
  </si>
  <si>
    <t xml:space="preserve"> Решение совета депутатов МО Сертолово от 12.08.2014 № 37 "Об утверждении Положения о порядке управления и распоряжения имуществом МО Сертолово"</t>
  </si>
  <si>
    <t>п.24 п.п 3</t>
  </si>
  <si>
    <t>Субсидия МАУ "Сертоловское КСЦ "Спектр" на возмещение нормативных затрат, связанных с оказанием им муниципальных услуг (выполнением работ) в рамках муниципального задания в сфере культуры</t>
  </si>
  <si>
    <t>Осуществление затрат разового характера, необходимых для исполнения муниципального задания и не учтенных при его формировании на текущий финансовый год</t>
  </si>
  <si>
    <t>Субсидия МАУ "Сертоловское КСЦ "Спектр" за счет средств областного бюджета по выполнению наказов избирателей по поддержке и развитию общественной инфраструктуры МО Сертолово в области молодежной политики</t>
  </si>
  <si>
    <t>Субсидия МАУ "Сертоловское КСЦ "Спектр" на возмещение нормативных затрат, связанных с оказанием муниципальных услуг (выполнением работ) в рамках муниципального задания в области молодежной политики</t>
  </si>
  <si>
    <t>Субсидия МАУ "Сертоловское КСЦ "Спектр" за счет средств областного бюджета по выполнению наказов избирателей по поддержке и развитию общественной инфраструктуры МО Сертолово в сфере культуры</t>
  </si>
  <si>
    <t>Субсидия МАУ "Сертоловское КСЦ "Спектр" на возмещение нормативных затрат, связанных с оказанием муниципальных услуг (выполнением работ) в рамках муниципального задания в области физической культуры и спорта</t>
  </si>
  <si>
    <t>Устройство декоративного ограждения вокруг газонов и детских площадок</t>
  </si>
  <si>
    <t>Содержание улично-дорожной сети на территории города Сертолово</t>
  </si>
  <si>
    <t>Подготовка к праздничным мероприятиям на территории города Сертолово</t>
  </si>
  <si>
    <t>Ремонт асфальтобетонных покрытий автомобильных дорог и проездов к дворовым территориям</t>
  </si>
  <si>
    <t>1.1.81.1</t>
  </si>
  <si>
    <t>1.1.47.1</t>
  </si>
  <si>
    <t>1.1.42.1</t>
  </si>
  <si>
    <t>п.1</t>
  </si>
  <si>
    <t>1.1.39.1</t>
  </si>
  <si>
    <t>1.1.39.2</t>
  </si>
  <si>
    <t>0707</t>
  </si>
  <si>
    <t>Именная стипендия главы МО Сертолово</t>
  </si>
  <si>
    <t>1.1.37.1</t>
  </si>
  <si>
    <t>1.1.37.2.</t>
  </si>
  <si>
    <t>1.1.32.1</t>
  </si>
  <si>
    <t xml:space="preserve">Подготовка населения и организаций к действиям в чрезвычайной ситуации в мирное и военное время </t>
  </si>
  <si>
    <t>0309</t>
  </si>
  <si>
    <t>1.1.29.1</t>
  </si>
  <si>
    <t>ст. 4</t>
  </si>
  <si>
    <t>ст. 8</t>
  </si>
  <si>
    <t>ст.3</t>
  </si>
  <si>
    <t>1.1.39.3</t>
  </si>
  <si>
    <t>Создание аппаратно-программного комплекса автоматизированной информационной системы "Безопасный город"</t>
  </si>
  <si>
    <t>Текущий ремонт автомобильных дорог общего пользования местного значения</t>
  </si>
  <si>
    <t>Текущий ремонт дворовых территорий многоквартирных домов, проездов к дворовым территориям многоквартирных домов города Сертолово</t>
  </si>
  <si>
    <t>1.1.12.9</t>
  </si>
  <si>
    <t>Расходы по долевому участию муниципалитета, как собственника жилых помещений, в оплате капитального ремонта общего имущества многоквартирных домов</t>
  </si>
  <si>
    <t>Разработка проектно-сметной документации и проведение предпроектных обследований на комплексный капитальный ремонт многоквартирного жилого дома по адресу: мкр. Черная Речка, д.1</t>
  </si>
  <si>
    <t>Проектирование, реконструкция и строительство участков сети уличного освещения города Сертолово</t>
  </si>
  <si>
    <t>Устройство и содержание детских игровых площадок, детских спортивных площадок, детских спортивно-игровых площадок с установкой игрового и иного оборудования на дворовых территориях города Сертолово</t>
  </si>
  <si>
    <t>Разработка карт (планов) объектов землеустройства МО Сертолово</t>
  </si>
  <si>
    <t>Депутаты представительного органа МО Сертолово</t>
  </si>
  <si>
    <t>Расходы бюджета МО Сертолово, связанные с осуществлением отдельных государственных полномочий Ленинградской области в сфере  административных правоотношений, за счет субвенций из областного бюджета</t>
  </si>
  <si>
    <t>Профилактика терроризма и экстремизма</t>
  </si>
  <si>
    <t xml:space="preserve">0502 </t>
  </si>
  <si>
    <t>1.1.1.4</t>
  </si>
  <si>
    <t>1.1.1.5</t>
  </si>
  <si>
    <t>1.1.1.6</t>
  </si>
  <si>
    <t>1.1.8.6</t>
  </si>
  <si>
    <t>Строительство административного здания</t>
  </si>
  <si>
    <t>Постановление администрации МО Сертолово от 16.03.2009 № 70 "Об автономном учреждении "Редакция газеты "Петербургский рубеж"</t>
  </si>
  <si>
    <t>Единовременная материальная помощь гражданам, оказавшимся в трудной жизненной ситуации</t>
  </si>
  <si>
    <t>Проектирование строительства инженерной и транспортной инфраструктуры к 32 земельным участкам для ИЖС по адресу: мкр. Чёрная Речка, г. Сертолово, Всеволожского р-на, Ленинградской области</t>
  </si>
  <si>
    <t>Проектирование строительства инженерной и транспортной инфраструктуры к 32 земельным участкам для ИЖС по адресу: мкр. Чёрная Речка, г. Сертолово, Всеволожского р-на, Ленинградской области (средства областного бюджета)</t>
  </si>
  <si>
    <t>1.1.20.7</t>
  </si>
  <si>
    <t xml:space="preserve">Субсидия МАУ "Сертоловское КСЦ "Спектр" на выполнение муниципального задания в сфере культуры за счет целевых средств </t>
  </si>
  <si>
    <t>Решение Совета депутатов от 24.03.2009 № 21 "Об утверждении Положения "Об организации освещения улиц и установки указателей с названиями улиц и номерами домов на территории МО Сертолово"; Решение Совета депутатов от 24.03.2009 № 19 об утверждении "Положения о порядке организации санитарной очистки, содержания, благоустройства и озеленения территории МО Сертолово"; Решение Совета депутатов от 27.06.2011 № 35 об утвердении "Правил благоустройства, содержания и обеспечения санитарного состояния территории МО Сертолово ВМР Ленинградской области"</t>
  </si>
  <si>
    <t>0502</t>
  </si>
  <si>
    <t>1.1.11.3</t>
  </si>
  <si>
    <t>1.1.11.4</t>
  </si>
  <si>
    <t>1.1.11.5</t>
  </si>
  <si>
    <t>1.1.11.6</t>
  </si>
  <si>
    <t>1.1.11.7</t>
  </si>
  <si>
    <t>1.1.11.8</t>
  </si>
  <si>
    <t>1.1.11.9</t>
  </si>
  <si>
    <t>1.1.11.10</t>
  </si>
  <si>
    <t>1.1.11.15</t>
  </si>
  <si>
    <t>Разработка схем теплоснабжения на территории МО Сертолово с учетом перспективы развития</t>
  </si>
  <si>
    <t>1.1.29.3</t>
  </si>
  <si>
    <t>Разработка проектов планировки и межевания территории города Сертолово</t>
  </si>
  <si>
    <t>0409</t>
  </si>
  <si>
    <t>п.4</t>
  </si>
  <si>
    <t>1.1.12.1</t>
  </si>
  <si>
    <t>1.1.12.2</t>
  </si>
  <si>
    <t>1.1.12.3</t>
  </si>
  <si>
    <t>1.1.12.4</t>
  </si>
  <si>
    <t>1.1.12.5</t>
  </si>
  <si>
    <t>1.1.12.6</t>
  </si>
  <si>
    <t>1.1.12.7</t>
  </si>
  <si>
    <t>Постановление администрации МО Сертолово от 15.11.2013 № 503 Об утверждении МП "Строительство, реконструкция и капитальный ремонт муниципального жилищного фонда и нежилого недвижимого имущества МО Сертолово на 2014-2017 годы"</t>
  </si>
  <si>
    <t>с 01.01.2014 по 31.12.2017</t>
  </si>
  <si>
    <t>Постановление администрации МО Сертолово от 15.11.2013 № 499 Об утверждении МП "Проектирование, реконструкция и строительство наружных инженерных сетей и сооружений в МО Сертолово на 2014-2016 годы"</t>
  </si>
  <si>
    <t>раздел 1 п.1.1</t>
  </si>
  <si>
    <t>1.1.12.8</t>
  </si>
  <si>
    <t>0104  0106 0113 0102 0103</t>
  </si>
  <si>
    <t>1.1.10.2</t>
  </si>
  <si>
    <t>1.1.10.3</t>
  </si>
  <si>
    <t>0113  0412</t>
  </si>
  <si>
    <t>Организация деятельности добровольной народной дружины по охране общественного порядка</t>
  </si>
  <si>
    <t>Обеспечение безопасности дорожного движения на территории города Сертолово</t>
  </si>
  <si>
    <t>Содержание и текущий ремонт сетей уличного освещения города Сертолово</t>
  </si>
  <si>
    <t>Организация санитарного содержания территории города Сертолово</t>
  </si>
  <si>
    <t>Разработка проектно-сметной документации и проведение предпроектных обследований на комплексный капитальный ремонт многоквартирного жилого дома по адресу: мкр. Черная Речка, д.2</t>
  </si>
  <si>
    <t>1.1.16.2</t>
  </si>
  <si>
    <t>Осуществление мероприятий по защите населения и территории от чрезвычайных ситуаций природного и техногенного характера</t>
  </si>
  <si>
    <t>1.1.28.10</t>
  </si>
  <si>
    <t>Ведомственная целевая программа "Текущее содержание и ремонт сетей уличного освещения города Сертолово в 2013 году"</t>
  </si>
  <si>
    <t>Организация мероприятий направленных на профилактику и противодействие коррупции в МО Сертолово</t>
  </si>
  <si>
    <t xml:space="preserve">  </t>
  </si>
  <si>
    <t>Получение энергетических паспортов зданий, жилых домов</t>
  </si>
  <si>
    <t>Паспортизация автомобильных дорог общего пользования местного значения города Сертолово</t>
  </si>
  <si>
    <t>1.1.29.2</t>
  </si>
  <si>
    <t>Оценка недвижимости, признание прав и регулирование отношений по муниципальной собственности</t>
  </si>
  <si>
    <t>Строительство КНС и напорных канализационных коллекторов от мкр. Черная Речка до ГКНС в г. Сертолово</t>
  </si>
  <si>
    <t>фактически исполнено</t>
  </si>
  <si>
    <t>Тепловая изоляция трубопроводов в жилых домах</t>
  </si>
  <si>
    <t>0309 0314</t>
  </si>
  <si>
    <t>1.1.11.13</t>
  </si>
  <si>
    <t>1.1.11.14</t>
  </si>
  <si>
    <t>Разработка схем водоснабжения и водоотведения на территории МО Сертолово с учетом перспективы развития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</si>
  <si>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 Сертолово, мкр. Сертолово-2"</t>
  </si>
  <si>
    <t>Иные межбюджетные трансферты бюджету МО "Всеволожский муниципальный район" Ленинградской области на реализацию переданных полномочий по признанию жилого помещения пригодным (непригодным) для проживания, многоквартирного дома аварийным и подлежащим сносу или реконструкции, признание частных жилых домов пригодными (непригодными) для проживания граждан на территории МО Сертолово</t>
  </si>
  <si>
    <t>Расходы на обеспечение деятельности подведомственных муниципальных казенных учреждений</t>
  </si>
  <si>
    <t xml:space="preserve"> </t>
  </si>
  <si>
    <t>Подготовка и проведение выборов в представительный орган местного самоуправления МО Сертолово</t>
  </si>
  <si>
    <t>Субсидия автономному учреждению "Редакция газеты "Петербургский рубеж" на обеспечение выполнения муниципального задания по выпуску печатных изданий</t>
  </si>
  <si>
    <t>Ежемесячная денежная компенсация лицам, удостоенным звания "Почетный житель города Сертолово"</t>
  </si>
  <si>
    <t>Постановления администрации МО Сертолово от 16.06.2011 № 148;  от 15.11.2013 № 501 "Об утверждении МП "Безопасный город" на 2014-2016 г.г."</t>
  </si>
  <si>
    <t>статья 4 п.1 п.п.6</t>
  </si>
  <si>
    <t>л.1       п.1.10</t>
  </si>
  <si>
    <t>ст.4 п.1 п.п.1</t>
  </si>
  <si>
    <t>Ежегодный членский взнос членов ассоциации "Совет муниципальных образований Ленинградской области"</t>
  </si>
  <si>
    <t>Исполнение судебных актов, вступивших в законную силу, по искам к МО Сертолово, как к субъекту Российской Федерации</t>
  </si>
  <si>
    <t>0801 0804</t>
  </si>
  <si>
    <t>создание условий для деятельности добровольных формирований населения по охране общественного порядка</t>
  </si>
  <si>
    <t>1.1.47.2</t>
  </si>
  <si>
    <t>Долгосрочная целевая программа "Профилактика и противодействие коррупции в органах местного самоуправления муниципального образования Сертолово Всеволожского муниципального района Ленинградской области на 2011-2013 гг."</t>
  </si>
  <si>
    <t xml:space="preserve">0707 </t>
  </si>
  <si>
    <t xml:space="preserve">0501 </t>
  </si>
  <si>
    <t>Постановление администрации МО Сертолово от 12.05.2014 № 215 "Об утверждении Положения о КУМИ МО Сертолово"</t>
  </si>
  <si>
    <t>п.1.7          п.2.2</t>
  </si>
  <si>
    <t>1.1.11.16</t>
  </si>
  <si>
    <t>Председатель КФиЭ администрации МО Сертолово</t>
  </si>
  <si>
    <t>И.В. Карачёва</t>
  </si>
  <si>
    <t>1.1.15.2</t>
  </si>
  <si>
    <t>0314</t>
  </si>
  <si>
    <t xml:space="preserve">Постановление администрации МО Сертолово от 10.01.2006 г. №1"Об утверждении Положения о Комитете финансов и экономики администрации МО Сертолово" </t>
  </si>
  <si>
    <t>п.1.7 п.3.24</t>
  </si>
  <si>
    <t>Решение совета депутатов МО Сертолово от 22.02.2011 № 10 "О создании муниципальных казенных учреждений"</t>
  </si>
  <si>
    <t>Постановление администрации МО Сертолово от 18.05.2009 № 136 "О порядке предоставления субсидии автономному учреждению "Редакция газеты "Петербургский рубеж"</t>
  </si>
  <si>
    <t>Решение совета депутатов от 19.04.2011 № 21 "О порядке назначения и выплаты пенсии за выслугу лет лицам, замещавшим должности муниципальной службы, и доплаты к пенсиям лицам, замещавшим муниципальные должности МО Сертолово"в ред.27.09.11 №42, 23.04.13 №20</t>
  </si>
  <si>
    <t>Решение совета депутатов МО Сертолово от 27.03.2014 № 10 "Об утверждении Положения "О звании Почётный житель города Сертолово" в ред.24.06.14 №26</t>
  </si>
  <si>
    <t>п.4.1</t>
  </si>
  <si>
    <t>п.7 п.8</t>
  </si>
  <si>
    <t>Постановление администрации МО Сертолово от 28.03.2011 № 60 "Об утверждении порядка оказания единовременной материальной помощи гражданам, оказавшимся в трудной жизненной ситуации"</t>
  </si>
  <si>
    <t>п.2 п.п.2.1 п.4 п.п.4.1</t>
  </si>
  <si>
    <t>Капитальный ремонт и ремонт автомобильных дорог общего пользования, месного значения, в населенных пунктах</t>
  </si>
  <si>
    <t>Глава МО Сертолово</t>
  </si>
  <si>
    <t>Председатель совета депутатов МО Сертолово и его заместители</t>
  </si>
  <si>
    <t>Аппарат представительного органа МО Сертолово</t>
  </si>
  <si>
    <t>Оплата государственных пошлин и иных обязательных платежей</t>
  </si>
  <si>
    <t>Содержаниее и обслуживаниие объектов имущества казны МО Сертолово</t>
  </si>
  <si>
    <t>РЕЕСТР РАСХОДНЫХ ОБЯЗАТЕЛЬСТВ МУНИЦИПАЛЬНОГО ОБРАЗОВАНИЯ СЕРТОЛОВО ВСЕВОЛОЖСКОГО МУНИЦИПАЛЬНОГО РАЙОНА ЛЕНИНГРАДСКОЙ ОБЛАСТИ</t>
  </si>
  <si>
    <t>Решения совета депутатов МО Сертолово от 09.11.2010 № 44 "Об утверждении генерального плана муниципального образования Сертолово Всеволожского муниципального района Ленинградской области"  от 25.10.2011 № 50 "Об утверждении правил землепользования и застройки муниципального образования Сертолово Всеволожского муниципального района Ленинградской области" в ред.25.09.2012 № 42</t>
  </si>
  <si>
    <t>11.11.2010; "не определен"     27.10.2011; "не определен"</t>
  </si>
  <si>
    <t>1.1.15.3</t>
  </si>
  <si>
    <t>Расходы бюджета МО Сертолово, связанные с осуществлением отдельных государственных полномочий Ленинградской области в сфере профилактики безнадзорности и правонарушений несовершеннолетних, за счет субвенций из областного бюджета</t>
  </si>
  <si>
    <t>Расходы бюджета МО Сертолово, связанные с осуществлением полномочий по первичному воинскому учету на территориях, где отсутствуют военные комиссариаты, за счет субвенций из федерального бюджета</t>
  </si>
  <si>
    <t>Выплата пенсии за выслугу лет лицам, замещавшим должности муниципальной службы, и доплаты к пенсии лицам, замещавшим муниципальные должности</t>
  </si>
  <si>
    <t>Комплексный капитальный ремонт многоквартирного жилого дома по адресу: г. Сертолово, ул. Ларина, д.3</t>
  </si>
  <si>
    <t>Разработка проектно-сметной документации и проведение предпроектных обследований на комплексный капитальный ремонт многоквартирного жилого дома по адресу: г. Сертолово, ул. Ларина, д.3</t>
  </si>
  <si>
    <t>Организация озеления территории города Сертолово</t>
  </si>
  <si>
    <t>Субсидия МАУ "Сертоловское КСЦ "Спектр" на выполнение муниципаль-ного задания по реализации мероприятий, направленных на развитие малого и среднего предпринимательства</t>
  </si>
  <si>
    <t>Субсидия МАУ "Сертоловское КСЦ "Спектр" за счет средств областного бюджета на выполнение наказов избирателей по поддержке и развитию общественной инфраструктуры МО Сертолово</t>
  </si>
  <si>
    <t>Субсидия МАУ "Сертоловское КСЦ "Спектр" на выполнение муниципального задания по реализации мероприятий, направленных на развитие физической культуры и спорта</t>
  </si>
  <si>
    <t>Субсидия МАУ "Сертоловское КСЦ "Спектр" на выполнение муниципального задания по реализации мероприятий, направленных на развитие культуры</t>
  </si>
  <si>
    <t>Внесение изменений в генеральный план и правила землепользования и застройки МО Сертолово</t>
  </si>
  <si>
    <t>Аппарат исполнительных органов МО Сертолово</t>
  </si>
  <si>
    <t>Глава администрации МО Сертолово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</si>
  <si>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</si>
  <si>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Капитальный ремонт и ремонт дворовых территорий многоквартирных домов, проездов к дворовым территориям многоквартирных домов (областной бюджет)</t>
  </si>
  <si>
    <t>1.1.13.1</t>
  </si>
  <si>
    <t>1.1.13.2</t>
  </si>
  <si>
    <t>1.1.13.3</t>
  </si>
  <si>
    <t>1.1.13.4</t>
  </si>
  <si>
    <t>1.1.13.5</t>
  </si>
  <si>
    <t>1.1.13.6</t>
  </si>
  <si>
    <t>Расходы по содержанию временно незаселенного муниципального жилищного фонда</t>
  </si>
  <si>
    <t>1.1.20.6</t>
  </si>
  <si>
    <t>1.1.39.4</t>
  </si>
  <si>
    <t>1.1.8.10</t>
  </si>
  <si>
    <t xml:space="preserve">0106 0111 0113 1001 1003 </t>
  </si>
  <si>
    <t>Реконструкция муниципальных жилых помещений по ул. Заречная, д.9</t>
  </si>
  <si>
    <t>Предупреждение и ликвидация последствий чрезвычайных ситуаций и стихийных бедствий природного и техногенного характера</t>
  </si>
  <si>
    <t>1.1.15.1</t>
  </si>
  <si>
    <t>1.1.16.1</t>
  </si>
  <si>
    <t>0804</t>
  </si>
  <si>
    <t>1.1.20.1</t>
  </si>
  <si>
    <t>1.1.20.2</t>
  </si>
  <si>
    <t>1.1.20.3</t>
  </si>
  <si>
    <t>1.1.20.4</t>
  </si>
  <si>
    <t>1.1.20.5</t>
  </si>
  <si>
    <t>1.1.1.3</t>
  </si>
  <si>
    <t>0106</t>
  </si>
  <si>
    <t>Приобретение оборудования для проведения мероприятий</t>
  </si>
  <si>
    <t>Библиотеки</t>
  </si>
  <si>
    <t>1.1.23.1</t>
  </si>
  <si>
    <t>1.1.23.2</t>
  </si>
  <si>
    <t>1.1.23.3</t>
  </si>
  <si>
    <t>1.1.23.4</t>
  </si>
  <si>
    <t>1102</t>
  </si>
  <si>
    <t>Решение Совета депутатов от 22.02.2011 № 2 "Об утверждении Положения "Об обеспечении условий для развития физической культуры и спорта, организации проведения официальных физкультурно-оздоровительных мероприятий на территории МО Сертолово ЛО"</t>
  </si>
  <si>
    <t xml:space="preserve">п.6 </t>
  </si>
  <si>
    <t>24.02.2011 - не установлен</t>
  </si>
  <si>
    <t>Реализация муниципальных функций в области физической культуры и спорта</t>
  </si>
  <si>
    <t>1.1.24.1</t>
  </si>
  <si>
    <t>Прочие мероприятия по благоустройству</t>
  </si>
  <si>
    <t>1.1.28.1</t>
  </si>
  <si>
    <t>1.1.28.2</t>
  </si>
  <si>
    <t>1.1.28.3</t>
  </si>
  <si>
    <t>1.1.28.4</t>
  </si>
  <si>
    <t>1.1.28.5</t>
  </si>
  <si>
    <t>1.1.28.6</t>
  </si>
  <si>
    <t>1.1.28.7</t>
  </si>
  <si>
    <t>1.1.28.8</t>
  </si>
  <si>
    <t>1.1.28.9</t>
  </si>
  <si>
    <t>Постановление администрации МО Сертолово от 12.11.2009 № 4-п "Об утверждении "Положения об именных стипендиях Главы МО Сертолово"</t>
  </si>
  <si>
    <t>Решение совета депутатов МО Сертолово от 27.06.2011г. № 33 "Об утверждении Положения об администрации МО Сертолово в новой редакции"</t>
  </si>
  <si>
    <t>26.03.2009 - не установлен</t>
  </si>
  <si>
    <t>Расходы на оплату электроэнергии для уличного освещения</t>
  </si>
  <si>
    <t>1.1.4</t>
  </si>
  <si>
    <t>РП-А-0400</t>
  </si>
  <si>
    <t>1.1.4.1</t>
  </si>
  <si>
    <t>Постановление администрации МО Сертолово от 09.11.2012 № 408 "Об утверждении ДЦП "Энергосбережение и повышение энергетической эффективности в сфере ЖКХ МО Сертолово в 2013-2015 годах"</t>
  </si>
  <si>
    <t>0104 0203</t>
  </si>
  <si>
    <t>Ремонт, поставка и установка декоративного ограждения вокруг детских площадок и газонов на дворовых территориях</t>
  </si>
  <si>
    <t>Замена оборудования внутридомовых инженерных систем, исчерпавшего нормативный срок эксплуатации</t>
  </si>
  <si>
    <t>Решение совета депутатов МО Сертолово от 09.11.2010 № 45 "Об установлении расходного обязательства по предоставлению субсидий на мероприятия по энергосбережению и повышению энергетической эффективности в сфере жилищно-коммунального хозяйства МО Сертолово"</t>
  </si>
  <si>
    <t>с 01.01.2013 по 31.12.2014</t>
  </si>
  <si>
    <t>п.1 п.2</t>
  </si>
  <si>
    <t>0801 0501 0103</t>
  </si>
  <si>
    <t>1.2.3</t>
  </si>
  <si>
    <t>Решение совета депутатовМО Сертолово от 28.10.2014 № 64 "О передаче МО "ВМР" Ленинобласти  полномочий по признанию жилого помещения пригодным (непригодным) для проживания, многоквартирного дома аварийным и подлежащим сносу или реконструкции, признание частных жилых помещений пригодными (непригодными) для проживания граждан на территории МО Сертолово"</t>
  </si>
  <si>
    <t>п.1 п.3</t>
  </si>
  <si>
    <t>с 30.10.2014 по 31.12.2014</t>
  </si>
  <si>
    <t>Иные межбюджетные трансферты бюджету МО "Всеволожский муниципальный район" Ленинградской области на реализацию переданной части полномочий по осуществлению внешнего муниципального финансового контроля</t>
  </si>
  <si>
    <t>Решение совета депутатов МО Сертолово от 25.11.2014 № 69 "О передаче МО "ВМР" Ленинобласти  части полномочий  МО Сертоловов сфере осуществления внешнего муниципального финансового контроля"</t>
  </si>
  <si>
    <t>с 27.11.2014 по 31.12.2015</t>
  </si>
  <si>
    <t>с 01.01.2013 по 31.12.2015</t>
  </si>
  <si>
    <t>Решения совета депутатов МО Сертолово от 25.09.2012  № 40, от 29.10.2013 № 47"О передаче осуществления части полномочий по организации библиотечного обслуживания населения, комплектованию и обеспечению сохранности библиотечных фондов МО "ВМР" Ленобласти; от 28.10.2014 № 61"О  передаче осуществления части полномочий по решению вопросов местного значения МО "ВМР" Ленобласти"</t>
  </si>
  <si>
    <t>Иные межбюджетные трансферты бюджету МО "Всеволожский муниципальный район" Ленинградской области на реализацию переданных полномочий по организации библиотечного обслуживания населения, комплектованию и обеспечению сохранности библиотечных фондов</t>
  </si>
  <si>
    <t>Постановление Правительства РФ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</si>
  <si>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раздел 2 в целом</t>
  </si>
  <si>
    <t>раздел 5 п.3 абзац 2, п.4</t>
  </si>
  <si>
    <t>Учредительный договор ассоциции "Совет муниципальных образований Ленинградской области" б/н от 2006 года</t>
  </si>
  <si>
    <t>Соглашение от 31.07.2014 № 02 "Об осуществлении комплекса мероприятий по подготовке и проведению выборов депутатов совета депутатов МО Сертолово третьего созыва"</t>
  </si>
  <si>
    <t>п.3 п.п.3,2</t>
  </si>
  <si>
    <t>Решения совета депутатов МО Сертолово от 21.09.2010 № 28 "Об обращении в Избирательную комиссию Ленинградской области";  от 24.06.2014 № 24 "О назначении выборов депутатов МО Сертолово третьего созыва"</t>
  </si>
  <si>
    <t>Постановление администрации МО Сертолово от 10.05.2012г. № 144 "Об утверждении Порядка предоставления субсидий из бюджета МО Сертолово на возмещение затрат, связанных с содержанием незаселенных жилых помещений муниципального жилищного фонда, маневренного фонда , нежилого фонда и оплатой коммунальных услуг"</t>
  </si>
  <si>
    <t>п.1 п.п.1.3</t>
  </si>
  <si>
    <t>Приказ КУМИ МО Сертолово от 09.11.2012 № 113 "Об утвержении ВЦП "Паспортизация автомобильных дорог общего пользования местного значения города Сертолово" на 2013 год"</t>
  </si>
  <si>
    <t>раздел 3</t>
  </si>
  <si>
    <t>статья 4 п.1 п.п.8</t>
  </si>
  <si>
    <t>статья 4 п.1 п.п.26</t>
  </si>
  <si>
    <t>Решение Совета депутатов от 19.04.2011 № 19 "О принятии Устава МО Сертолово" в ред. от  12.08.2014 № 35</t>
  </si>
  <si>
    <t>Решение Совета депутатов от 19.04.2011 № 19 "О принятии Устава МО Сертолово"в ред. от  12.08.2014 № 35</t>
  </si>
  <si>
    <t>статья 29 п.5</t>
  </si>
  <si>
    <t>статья 29 п.5 статья 33</t>
  </si>
  <si>
    <t>статья 39 в целом</t>
  </si>
  <si>
    <t>статья 5 п.4  п.5</t>
  </si>
  <si>
    <t>статья 5 п.10</t>
  </si>
  <si>
    <t>Закон ЛО от 29.12.2005 № 125-оз "О наделении ОМСУ МО Ленобласти отдельными гос.полномочиями Ленобласти в сфере административных правоотношений" в ред. от 24.11.2014  № 83-оз</t>
  </si>
  <si>
    <t>Закон ЛО от 29.12.2005 № 125-оз "О наделении ОМСУ МО Ленобласти отдельными гос.полномочиями Ленобласти в сфере профилактики безнадзорности и правонару-шений несовершеннолетних" в ред. от 02.07.2014  № 43-оз</t>
  </si>
  <si>
    <t>статья 6   п.1   п.2</t>
  </si>
  <si>
    <t>статья 6  п.1  п.2</t>
  </si>
  <si>
    <t>статья 4   п.35</t>
  </si>
  <si>
    <t>Постановление администрации МО "Всеволожский муниципальный район" Ленобласти от 27.05.2013 № 1490, ред. от 11.09.2013 № 2283</t>
  </si>
  <si>
    <t>Постановление администрации МО Сертолово от 04.07.2012г. № 219 "Об утверждении Порядка предоставления субсидии из бюджета МО Сертолово  для долевого финансирования работ по капитальному ремонту общего имущества собственников помещений многоквартирных домов"</t>
  </si>
  <si>
    <t>п.4   п.п. 4.1   п.п.4.2</t>
  </si>
  <si>
    <t>Постановление администрации МО Сертолово от 27.04.2012 № 131"Об утверждении Устава Сертоловского муниципального учреждения "Развитие" в ред. от 03.06.13 № 199</t>
  </si>
  <si>
    <t>статья 4   п.1   п.п.7.1</t>
  </si>
  <si>
    <t>раздел 1 п.1.2  п.1.3  п.1.5</t>
  </si>
  <si>
    <t>Решение совета депутатов МО Сертолово от 22.02.2011 № 3 "Об утверждении Положения "Об организации досуга и обеспечения жителей МО Сертолово ЛО услугами организаций (учреждений) культуры"</t>
  </si>
  <si>
    <t>п.6 п.п.6.1 п.п.6.2</t>
  </si>
  <si>
    <t>раздел 6 п.6.1</t>
  </si>
  <si>
    <t>Постановление администрации МО Сертолово от 08.10.2010 № 301 "Об утверждении ДЦП "Развитие культуры в МО Сертолово на 2011-2013гг." в ред. от 19.12.2013 № 560</t>
  </si>
  <si>
    <t>Постановления администрации МО Сертолово от 08.10.2010 № 301; от 15.11.2013 № 505 "Об утверждении МП  "Развитие культуры в МО Сертолово на 2014-2016гг." в ред. от 13.08.2014 № 363</t>
  </si>
  <si>
    <t>Постановление администрации МО Сертолово от 15.11.2013 № 501 "Об утверждении МП "Безопасный город" на 2014-2016 г.г."</t>
  </si>
  <si>
    <t>Доп.соглашение от 04.09.2014 № 79-4/-IX2014 к соглашению от 30.12.2013 № 217-4/-XII.2013 "О порядке и условиях предоставления субсидий из бюджета МО Сертолово на финансовое обеспечение выполнения муниципального задания на оказание муниципальных услуг (выполнение работ) в сфере культуры, физической культуры и спорта в 2014 году"</t>
  </si>
  <si>
    <t>Доп.соглашение от 04.09.2014 № 79-4/-IX2014 к соглашению от 30.12.2013 № 217-4/-XII.2013"О порядке и условиях предоставления субсидий из бюджета МО Сертолово на финансовое обеспечение выполнения муниципального задания на оказание муниципальных услуг (выполнение работ) в сфере культуры, физической культуры и спорта в 2014 году"</t>
  </si>
  <si>
    <t>Соглашение на возмещение затрат по вывозу сверхнормативного мусора от населения МО Сертолово от 25.12.2014 № 121-2/Х11.2014</t>
  </si>
  <si>
    <t>с 25.12.2014 по 31.12.2014</t>
  </si>
  <si>
    <t>Соглашение от 25.07.2014 № 3 предоставления субсидий из областного бюджета ЛО бюджету МО Сертолово на создание инженерной и транспортной инфраструктуры на земельных участках, предоставленных членам многодетных (молодых) семей , молодым специалистам</t>
  </si>
  <si>
    <t>номер статьи части, пункта под-пункта абзаца</t>
  </si>
  <si>
    <t>п.15 в целом</t>
  </si>
  <si>
    <t>п.7 по15 п.п.15.4</t>
  </si>
  <si>
    <t>статья 3 абзац 2,     статья 9 п.9.2     статья 10 п.10.2</t>
  </si>
  <si>
    <t>Решение Совета депутатов от 27.06.2011 № 35 "Об утверждении Правил благоустройства, содержания и обеспечения санитарного состояния территории МО Сертолово";       Решение Совета депутатов от 24.04.2012 № 19 Об утверждении Перечня автомобильных дорог общего пользования в границах города Сертолово Ленинградской области"</t>
  </si>
  <si>
    <t>Постановление администрации МО Сертолово от 15.11.2013 № 497 "Об утверждении МП "Развитие малого и среднего предпринимательства в МО Сертолово на 2014-2016 годы"</t>
  </si>
  <si>
    <t>раздел 1 п.1.3 раздел 2 п.2.1-2.3</t>
  </si>
  <si>
    <t>Решение совета депутатов МО Сертолово от 22.02.2011 № 1 "Об утверждении Положения "Об организации и осуществлении мероприятий по работе с детьми и молодежью на территории МО Сертолово "</t>
  </si>
  <si>
    <t xml:space="preserve">раздел 3 п.3.2       раздел 6 п.6.1 </t>
  </si>
  <si>
    <t>0107</t>
  </si>
  <si>
    <t>Расходные обязательства, возникшие 
в результате принятия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</t>
  </si>
  <si>
    <t>Расходные обязательства, возникшие 
в результате реализации органами местного самоуправления поселений делегированных полномочий за счет субвенций, переданных из другого бюджета бюджетной системы Российской Федерации</t>
  </si>
  <si>
    <t>РП-А</t>
  </si>
  <si>
    <t>Нормативное правовое регулирование, определяющее финансовое обеспечение и порядок расходования средств</t>
  </si>
  <si>
    <t>плановый период</t>
  </si>
  <si>
    <t>1.1</t>
  </si>
  <si>
    <t>1.2</t>
  </si>
  <si>
    <t>1.3</t>
  </si>
  <si>
    <t>ИТОГО расходные обязательства поселений</t>
  </si>
  <si>
    <t>Наименование вопроса местного значения,
расходного обязательства</t>
  </si>
  <si>
    <t>РП-Б</t>
  </si>
  <si>
    <t>РП-В</t>
  </si>
  <si>
    <t>дата вступ-ления
в силу
и срок дейст-вия</t>
  </si>
  <si>
    <t>Расходные обязательства, связанные 
с реализацией вопросов местного значения поселений и полномочий органов местного самоуправления по решению вопросов местного значения</t>
  </si>
  <si>
    <t>гр. 0</t>
  </si>
  <si>
    <t>гр. 1</t>
  </si>
  <si>
    <t>гр. 2</t>
  </si>
  <si>
    <t>гр. 3</t>
  </si>
  <si>
    <t>гр. 4</t>
  </si>
  <si>
    <t>гр. 5</t>
  </si>
  <si>
    <t>гр. 6</t>
  </si>
  <si>
    <t>гр. 7</t>
  </si>
  <si>
    <t>гр. 8</t>
  </si>
  <si>
    <t>гр. 9</t>
  </si>
  <si>
    <t>гр. 10</t>
  </si>
  <si>
    <t>гр. 11</t>
  </si>
  <si>
    <t>гр. 12</t>
  </si>
  <si>
    <t>гр. 13</t>
  </si>
  <si>
    <t>1</t>
  </si>
  <si>
    <t>Расходные обязательства поселений</t>
  </si>
  <si>
    <t>РП</t>
  </si>
  <si>
    <t>наименование и реквизиты нормативного правового акта</t>
  </si>
  <si>
    <t>Примечание</t>
  </si>
  <si>
    <t>(Ф.И.О.)</t>
  </si>
  <si>
    <t>(должность руководителя финансового органа муниципального образования)</t>
  </si>
  <si>
    <t>(подпись)</t>
  </si>
  <si>
    <t>запла-нировано</t>
  </si>
  <si>
    <t>Приложение № 1</t>
  </si>
  <si>
    <t>владение, пользование и распоряжение имуществом, находящимся в муниципальной собственности</t>
  </si>
  <si>
    <t>Объем средств на исполнение расходного обязательства по муниципальному образованию (тыс. руб. с одним десятичным знаком)</t>
  </si>
  <si>
    <t>нормативные правовые акты, договоры, соглашения муниципального образования</t>
  </si>
  <si>
    <t xml:space="preserve">к  Порядку составления и ведения реестра </t>
  </si>
  <si>
    <t>расходных  обязательств   МО  Сертолово,</t>
  </si>
  <si>
    <t>утвержденному постановлением</t>
  </si>
  <si>
    <t>администрации   МО  Сертолово</t>
  </si>
  <si>
    <r>
      <t xml:space="preserve">от </t>
    </r>
    <r>
      <rPr>
        <u val="single"/>
        <sz val="10"/>
        <rFont val="Times New Roman"/>
        <family val="1"/>
      </rPr>
      <t xml:space="preserve"> 18.07.  2013 г.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278</t>
    </r>
  </si>
  <si>
    <t>1.1.1</t>
  </si>
  <si>
    <t>финансирование расходов на содержание органов местного самоуправления поселений</t>
  </si>
  <si>
    <t>РП-А-0100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</si>
  <si>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</si>
  <si>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</si>
  <si>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1.1.2.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</si>
  <si>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</si>
  <si>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</si>
  <si>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1.1.7.</t>
  </si>
  <si>
    <t>формирование, утверждение, исполнение бюджета поселения и контроль за исполнением данного бюджета</t>
  </si>
  <si>
    <t>1.1.8.</t>
  </si>
  <si>
    <t>РП-А-0800</t>
  </si>
  <si>
    <t>1.1.10.</t>
  </si>
  <si>
    <t>РП-А-1000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</si>
  <si>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</si>
  <si>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1.1.11.</t>
  </si>
  <si>
    <t>РП-А-1100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</si>
  <si>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</si>
  <si>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1.1.12.</t>
  </si>
  <si>
    <t>РП-А-1200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</si>
  <si>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</si>
  <si>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1.1.13.</t>
  </si>
  <si>
    <t>РП-А-1300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</si>
  <si>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</si>
  <si>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</si>
  <si>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1.1.15.</t>
  </si>
  <si>
    <t>участие в предупреждении и ликвидации последствий чрезвычайных ситуаций в границах поселения</t>
  </si>
  <si>
    <t>1.1.16.</t>
  </si>
  <si>
    <t>РП-А-1600</t>
  </si>
  <si>
    <t>1.1.10.4</t>
  </si>
  <si>
    <t>1.1.1.8</t>
  </si>
  <si>
    <t>1.1.8.7</t>
  </si>
  <si>
    <t>1.1.8.8</t>
  </si>
  <si>
    <t>1.1.8.9</t>
  </si>
  <si>
    <t>1.1.11.1</t>
  </si>
  <si>
    <t>1.1.11.11</t>
  </si>
  <si>
    <t>1.1.11.12</t>
  </si>
  <si>
    <t>1.1.11.17</t>
  </si>
  <si>
    <t>1.1.13.7</t>
  </si>
  <si>
    <t>1.1.82.6</t>
  </si>
  <si>
    <t>создание условий для организации досуга и обеспечения жителей поселения услугами организаций культуры</t>
  </si>
  <si>
    <t>1.1.20.</t>
  </si>
  <si>
    <t>РП-А-2000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</si>
  <si>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</si>
  <si>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</si>
  <si>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1.1.24.</t>
  </si>
  <si>
    <t>РП-А-2400</t>
  </si>
  <si>
    <t>1.1.23.</t>
  </si>
  <si>
    <t>РП-А-2300</t>
  </si>
  <si>
    <t>Резервный фонд администрации МО Сертолово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</si>
  <si>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</si>
  <si>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1.1.28.</t>
  </si>
  <si>
    <t>РП-А-2800</t>
  </si>
  <si>
    <t>Участие в профилактике терроризма и экстремизма, осуществление мероприятий  по защите населения и территории от чрезвычайных ситуаций природного и техногенного характера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</si>
  <si>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</si>
  <si>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1.1.29.</t>
  </si>
  <si>
    <t>РП-А-2900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</si>
  <si>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</si>
  <si>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 xml:space="preserve">Текущий ремонт трещин и выбоин асфальтобетонных покрытий автомобильных дорог и проездов к дворовым территориям </t>
  </si>
  <si>
    <t>1.1.12.10</t>
  </si>
  <si>
    <t>Постановление администрации МО Сертолово от 08.10.2010 № 300 "Об утверждении ДЦП "Развитие физической культуры и спорта в МО Сертолово на 2011-2013 гг."; Постановление администрации МО Сертолово от 15.11.2013 № 504 "Об утверждении МП "Развитие физической культуры и спорта в МО Сертолово на 2014-2016 гг."</t>
  </si>
  <si>
    <t>1.1.32.</t>
  </si>
  <si>
    <t>РП-А-3200</t>
  </si>
  <si>
    <t>Проведение пуско-наладочных работ по присоединению и пуску распределительного газопровода высокого и среднего давления и газопроводов-вводов среднего и низкого давления к жилым домам по адресу: мкр. Чёрная Речка, г. Сертолово, Всеволожского района, Ленинградской области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</si>
  <si>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</si>
  <si>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1.1.37.</t>
  </si>
  <si>
    <t>РП-А-3700</t>
  </si>
  <si>
    <t>организация и осуществление мероприятий по работе с детьми и молодежью в поселении</t>
  </si>
  <si>
    <t>1.1.39.</t>
  </si>
  <si>
    <t>РП-А-3900</t>
  </si>
  <si>
    <t>1.1.42.</t>
  </si>
  <si>
    <t>РП-А-4200</t>
  </si>
  <si>
    <r>
      <t xml:space="preserve">финансовый </t>
    </r>
    <r>
      <rPr>
        <b/>
        <sz val="9"/>
        <rFont val="Times New Roman"/>
        <family val="1"/>
      </rPr>
      <t xml:space="preserve">2017 </t>
    </r>
    <r>
      <rPr>
        <sz val="9"/>
        <rFont val="Times New Roman"/>
        <family val="1"/>
      </rPr>
      <t>год</t>
    </r>
  </si>
  <si>
    <r>
      <t xml:space="preserve">финансовый </t>
    </r>
    <r>
      <rPr>
        <b/>
        <sz val="9"/>
        <rFont val="Times New Roman"/>
        <family val="1"/>
      </rPr>
      <t>2016</t>
    </r>
    <r>
      <rPr>
        <sz val="9"/>
        <rFont val="Times New Roman"/>
        <family val="1"/>
      </rPr>
      <t xml:space="preserve"> год </t>
    </r>
  </si>
  <si>
    <r>
      <t xml:space="preserve">очередной финансовый </t>
    </r>
    <r>
      <rPr>
        <b/>
        <sz val="9"/>
        <rFont val="Times New Roman"/>
        <family val="1"/>
      </rPr>
      <t>2015</t>
    </r>
    <r>
      <rPr>
        <sz val="9"/>
        <rFont val="Times New Roman"/>
        <family val="1"/>
      </rPr>
      <t xml:space="preserve"> год</t>
    </r>
  </si>
  <si>
    <r>
      <t xml:space="preserve">текущий финансовый </t>
    </r>
    <r>
      <rPr>
        <b/>
        <sz val="9"/>
        <rFont val="Times New Roman"/>
        <family val="1"/>
      </rPr>
      <t xml:space="preserve">2014 </t>
    </r>
    <r>
      <rPr>
        <sz val="9"/>
        <rFont val="Times New Roman"/>
        <family val="1"/>
      </rPr>
      <t>год</t>
    </r>
  </si>
  <si>
    <t>осуществление мер по противодействию коррупции в границах поселения</t>
  </si>
  <si>
    <t>1.1.47.</t>
  </si>
  <si>
    <t>РП-А-4700</t>
  </si>
  <si>
    <t>Решение совета депутатов МО Сертолово от 26.11.2013 № 54 "Об установлении выплаты за осуществление депутатской деятельности депутатам совета депутатов МО Сертолово"</t>
  </si>
  <si>
    <t>п.1 п.5</t>
  </si>
  <si>
    <t>Постановление администрации МО Сертолово от 15.11.2013 № 502 "Об утверждении МП "Благоустроенный город Сертолово на 2014-2016 годы"</t>
  </si>
  <si>
    <t>раздел 3 в целом</t>
  </si>
  <si>
    <t>раздел 2 п.2.9</t>
  </si>
  <si>
    <t>Постановление администрации МО Сертолово от 15.11.2013 № 502 "Об утверждении МП "Благоустроенный город Сертолово на 2014-2016 годы" в ред.от 11.08.2014 № 358</t>
  </si>
  <si>
    <t>Постановление администрации МО Сертолово от 15.11.2013 № 502 "Об утверждении МП "Благоустроенный город Сертолово на 2014-2016 годы" в ред. от 11.08.2014 № 358</t>
  </si>
  <si>
    <t>раздел 2 п.2.8</t>
  </si>
  <si>
    <t>1.1.13.8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</si>
</sst>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  <numFmt numFmtId="171" formatCode="0000"/>
  </numFmts>
  <fonts count="35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u val="single"/>
      <sz val="9"/>
      <name val="Times New Roman"/>
      <family val="1"/>
    </font>
    <font>
      <b/>
      <sz val="11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22" borderId="10" xfId="0" applyNumberFormat="1" applyFont="1" applyFill="1" applyBorder="1" applyAlignment="1">
      <alignment horizontal="center" vertical="top"/>
    </xf>
    <xf numFmtId="49" fontId="1" fillId="22" borderId="10" xfId="0" applyNumberFormat="1" applyFont="1" applyFill="1" applyBorder="1" applyAlignment="1">
      <alignment horizontal="center" vertical="top" wrapText="1"/>
    </xf>
    <xf numFmtId="49" fontId="4" fillId="22" borderId="10" xfId="0" applyNumberFormat="1" applyFont="1" applyFill="1" applyBorder="1" applyAlignment="1">
      <alignment horizontal="center" vertical="top"/>
    </xf>
    <xf numFmtId="49" fontId="4" fillId="22" borderId="10" xfId="0" applyNumberFormat="1" applyFont="1" applyFill="1" applyBorder="1" applyAlignment="1">
      <alignment horizontal="left" vertical="top" wrapText="1"/>
    </xf>
    <xf numFmtId="0" fontId="1" fillId="22" borderId="10" xfId="0" applyFont="1" applyFill="1" applyBorder="1" applyAlignment="1">
      <alignment vertical="top"/>
    </xf>
    <xf numFmtId="0" fontId="1" fillId="0" borderId="10" xfId="0" applyFont="1" applyBorder="1" applyAlignment="1">
      <alignment horizontal="center" vertical="center" textRotation="90" readingOrder="1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22" borderId="10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textRotation="90" wrapText="1" readingOrder="1"/>
    </xf>
    <xf numFmtId="49" fontId="4" fillId="24" borderId="10" xfId="0" applyNumberFormat="1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left" vertical="top" wrapText="1"/>
    </xf>
    <xf numFmtId="0" fontId="1" fillId="24" borderId="13" xfId="0" applyFont="1" applyFill="1" applyBorder="1" applyAlignment="1">
      <alignment horizontal="center" vertical="center" textRotation="90" wrapText="1" readingOrder="1"/>
    </xf>
    <xf numFmtId="49" fontId="4" fillId="24" borderId="12" xfId="0" applyNumberFormat="1" applyFont="1" applyFill="1" applyBorder="1" applyAlignment="1">
      <alignment horizontal="center" vertical="top"/>
    </xf>
    <xf numFmtId="0" fontId="1" fillId="24" borderId="12" xfId="0" applyFont="1" applyFill="1" applyBorder="1" applyAlignment="1">
      <alignment horizontal="center" vertical="center" textRotation="90" wrapText="1" readingOrder="1"/>
    </xf>
    <xf numFmtId="49" fontId="1" fillId="24" borderId="14" xfId="0" applyNumberFormat="1" applyFont="1" applyFill="1" applyBorder="1" applyAlignment="1">
      <alignment horizontal="left" vertical="top" wrapText="1"/>
    </xf>
    <xf numFmtId="0" fontId="1" fillId="24" borderId="14" xfId="0" applyFont="1" applyFill="1" applyBorder="1" applyAlignment="1">
      <alignment horizontal="center" vertical="center" textRotation="90" readingOrder="1"/>
    </xf>
    <xf numFmtId="49" fontId="1" fillId="24" borderId="12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textRotation="255" wrapText="1" readingOrder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textRotation="90" wrapText="1" readingOrder="1"/>
    </xf>
    <xf numFmtId="49" fontId="4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textRotation="90" readingOrder="1"/>
    </xf>
    <xf numFmtId="49" fontId="1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textRotation="90" wrapText="1" readingOrder="1"/>
    </xf>
    <xf numFmtId="49" fontId="1" fillId="0" borderId="12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center" textRotation="90" readingOrder="1"/>
    </xf>
    <xf numFmtId="0" fontId="14" fillId="0" borderId="12" xfId="0" applyFont="1" applyBorder="1" applyAlignment="1">
      <alignment horizontal="center" vertical="center" textRotation="90" readingOrder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 textRotation="90" wrapText="1" readingOrder="1"/>
    </xf>
    <xf numFmtId="49" fontId="1" fillId="0" borderId="10" xfId="0" applyNumberFormat="1" applyFont="1" applyBorder="1" applyAlignment="1">
      <alignment horizontal="center" vertical="center" textRotation="90" wrapText="1" readingOrder="1"/>
    </xf>
    <xf numFmtId="164" fontId="4" fillId="0" borderId="0" xfId="0" applyNumberFormat="1" applyFont="1" applyAlignment="1">
      <alignment/>
    </xf>
    <xf numFmtId="0" fontId="1" fillId="0" borderId="0" xfId="0" applyFont="1" applyBorder="1" applyAlignment="1">
      <alignment vertical="top"/>
    </xf>
    <xf numFmtId="164" fontId="1" fillId="0" borderId="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textRotation="90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textRotation="90" wrapText="1"/>
    </xf>
    <xf numFmtId="49" fontId="1" fillId="0" borderId="10" xfId="0" applyNumberFormat="1" applyFont="1" applyFill="1" applyBorder="1" applyAlignment="1">
      <alignment horizontal="center" textRotation="90"/>
    </xf>
    <xf numFmtId="49" fontId="1" fillId="0" borderId="10" xfId="0" applyNumberFormat="1" applyFont="1" applyFill="1" applyBorder="1" applyAlignment="1">
      <alignment horizontal="center" vertical="center" textRotation="90"/>
    </xf>
    <xf numFmtId="0" fontId="4" fillId="22" borderId="10" xfId="0" applyFont="1" applyFill="1" applyBorder="1" applyAlignment="1">
      <alignment horizontal="left" vertical="top" wrapText="1"/>
    </xf>
    <xf numFmtId="0" fontId="1" fillId="22" borderId="10" xfId="0" applyNumberFormat="1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center" vertical="center" textRotation="90" wrapText="1"/>
    </xf>
    <xf numFmtId="49" fontId="1" fillId="24" borderId="10" xfId="0" applyNumberFormat="1" applyFont="1" applyFill="1" applyBorder="1" applyAlignment="1">
      <alignment horizontal="center" vertical="center" textRotation="90" wrapText="1"/>
    </xf>
    <xf numFmtId="49" fontId="1" fillId="24" borderId="10" xfId="0" applyNumberFormat="1" applyFont="1" applyFill="1" applyBorder="1" applyAlignment="1">
      <alignment horizontal="center" vertical="top" textRotation="90" wrapText="1"/>
    </xf>
    <xf numFmtId="164" fontId="15" fillId="22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textRotation="90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1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center" textRotation="90"/>
    </xf>
    <xf numFmtId="49" fontId="1" fillId="22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164" fontId="15" fillId="24" borderId="10" xfId="0" applyNumberFormat="1" applyFont="1" applyFill="1" applyBorder="1" applyAlignment="1">
      <alignment horizontal="center" vertical="top"/>
    </xf>
    <xf numFmtId="164" fontId="3" fillId="24" borderId="10" xfId="0" applyNumberFormat="1" applyFont="1" applyFill="1" applyBorder="1" applyAlignment="1">
      <alignment horizontal="center" vertical="top"/>
    </xf>
    <xf numFmtId="164" fontId="3" fillId="22" borderId="10" xfId="0" applyNumberFormat="1" applyFont="1" applyFill="1" applyBorder="1" applyAlignment="1">
      <alignment horizontal="center" vertical="top"/>
    </xf>
    <xf numFmtId="164" fontId="15" fillId="2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24" borderId="14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left" vertical="top" wrapText="1"/>
    </xf>
    <xf numFmtId="0" fontId="4" fillId="24" borderId="0" xfId="0" applyFont="1" applyFill="1" applyAlignment="1">
      <alignment wrapText="1"/>
    </xf>
    <xf numFmtId="0" fontId="4" fillId="24" borderId="10" xfId="0" applyFont="1" applyFill="1" applyBorder="1" applyAlignment="1">
      <alignment horizontal="left" vertical="top" wrapText="1"/>
    </xf>
    <xf numFmtId="0" fontId="4" fillId="24" borderId="0" xfId="0" applyFont="1" applyFill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left" vertical="top" wrapText="1"/>
    </xf>
    <xf numFmtId="49" fontId="4" fillId="22" borderId="10" xfId="0" applyNumberFormat="1" applyFont="1" applyFill="1" applyBorder="1" applyAlignment="1">
      <alignment horizontal="center" vertical="center" textRotation="90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22" borderId="10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top"/>
    </xf>
    <xf numFmtId="164" fontId="10" fillId="0" borderId="10" xfId="0" applyNumberFormat="1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tabSelected="1" zoomScaleSheetLayoutView="100" zoomScalePageLayoutView="0" workbookViewId="0" topLeftCell="B152">
      <selection activeCell="E171" sqref="E171"/>
    </sheetView>
  </sheetViews>
  <sheetFormatPr defaultColWidth="9.00390625" defaultRowHeight="12.75"/>
  <cols>
    <col min="1" max="1" width="6.25390625" style="2" customWidth="1"/>
    <col min="2" max="2" width="31.625" style="2" customWidth="1"/>
    <col min="3" max="3" width="4.25390625" style="2" customWidth="1"/>
    <col min="4" max="4" width="4.125" style="2" customWidth="1"/>
    <col min="5" max="5" width="25.625" style="2" customWidth="1"/>
    <col min="6" max="6" width="5.25390625" style="2" customWidth="1"/>
    <col min="7" max="7" width="4.625" style="2" customWidth="1"/>
    <col min="8" max="8" width="9.875" style="2" customWidth="1"/>
    <col min="9" max="9" width="10.125" style="2" customWidth="1"/>
    <col min="10" max="13" width="10.125" style="2" bestFit="1" customWidth="1"/>
    <col min="14" max="14" width="4.75390625" style="2" customWidth="1"/>
    <col min="15" max="16384" width="9.125" style="2" customWidth="1"/>
  </cols>
  <sheetData>
    <row r="1" spans="13:14" ht="12.75" customHeight="1">
      <c r="M1" s="110" t="s">
        <v>478</v>
      </c>
      <c r="N1" s="110"/>
    </row>
    <row r="2" spans="10:14" ht="12.75" customHeight="1">
      <c r="J2" s="110" t="s">
        <v>482</v>
      </c>
      <c r="K2" s="110"/>
      <c r="L2" s="110"/>
      <c r="M2" s="110"/>
      <c r="N2" s="110"/>
    </row>
    <row r="3" spans="10:14" ht="12.75" customHeight="1">
      <c r="J3" s="110" t="s">
        <v>483</v>
      </c>
      <c r="K3" s="110"/>
      <c r="L3" s="110"/>
      <c r="M3" s="110"/>
      <c r="N3" s="110"/>
    </row>
    <row r="4" spans="10:14" ht="12.75" customHeight="1">
      <c r="J4" s="110" t="s">
        <v>484</v>
      </c>
      <c r="K4" s="110"/>
      <c r="L4" s="110"/>
      <c r="M4" s="110"/>
      <c r="N4" s="110"/>
    </row>
    <row r="5" spans="10:14" ht="12.75" customHeight="1">
      <c r="J5" s="110" t="s">
        <v>485</v>
      </c>
      <c r="K5" s="110"/>
      <c r="L5" s="110"/>
      <c r="M5" s="110"/>
      <c r="N5" s="110"/>
    </row>
    <row r="6" spans="12:14" ht="12.75" customHeight="1">
      <c r="L6" s="110" t="s">
        <v>486</v>
      </c>
      <c r="M6" s="110"/>
      <c r="N6" s="110"/>
    </row>
    <row r="7" ht="12.75" customHeight="1"/>
    <row r="8" spans="2:14" s="1" customFormat="1" ht="32.25" customHeight="1">
      <c r="B8" s="111" t="s">
        <v>300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2"/>
    </row>
    <row r="9" spans="1:14" s="3" customFormat="1" ht="40.5" customHeight="1">
      <c r="A9" s="108" t="s">
        <v>450</v>
      </c>
      <c r="B9" s="108"/>
      <c r="C9" s="108"/>
      <c r="D9" s="108" t="s">
        <v>261</v>
      </c>
      <c r="E9" s="112" t="s">
        <v>444</v>
      </c>
      <c r="F9" s="113"/>
      <c r="G9" s="114"/>
      <c r="H9" s="108" t="s">
        <v>480</v>
      </c>
      <c r="I9" s="108"/>
      <c r="J9" s="108"/>
      <c r="K9" s="108"/>
      <c r="L9" s="108"/>
      <c r="M9" s="108"/>
      <c r="N9" s="108" t="s">
        <v>473</v>
      </c>
    </row>
    <row r="10" spans="1:14" s="3" customFormat="1" ht="32.25" customHeight="1">
      <c r="A10" s="108"/>
      <c r="B10" s="108"/>
      <c r="C10" s="108"/>
      <c r="D10" s="108"/>
      <c r="E10" s="108" t="s">
        <v>481</v>
      </c>
      <c r="F10" s="108"/>
      <c r="G10" s="108"/>
      <c r="H10" s="108" t="s">
        <v>98</v>
      </c>
      <c r="I10" s="108"/>
      <c r="J10" s="108" t="s">
        <v>562</v>
      </c>
      <c r="K10" s="108" t="s">
        <v>561</v>
      </c>
      <c r="L10" s="108" t="s">
        <v>445</v>
      </c>
      <c r="M10" s="108"/>
      <c r="N10" s="108"/>
    </row>
    <row r="11" spans="1:14" s="3" customFormat="1" ht="114.75" customHeight="1">
      <c r="A11" s="108"/>
      <c r="B11" s="108"/>
      <c r="C11" s="108"/>
      <c r="D11" s="108"/>
      <c r="E11" s="4" t="s">
        <v>472</v>
      </c>
      <c r="F11" s="4" t="s">
        <v>431</v>
      </c>
      <c r="G11" s="4" t="s">
        <v>453</v>
      </c>
      <c r="H11" s="4" t="s">
        <v>477</v>
      </c>
      <c r="I11" s="4" t="s">
        <v>252</v>
      </c>
      <c r="J11" s="108"/>
      <c r="K11" s="108"/>
      <c r="L11" s="4" t="s">
        <v>560</v>
      </c>
      <c r="M11" s="4" t="s">
        <v>559</v>
      </c>
      <c r="N11" s="108"/>
    </row>
    <row r="12" spans="1:14" s="5" customFormat="1" ht="18" customHeight="1">
      <c r="A12" s="18" t="s">
        <v>455</v>
      </c>
      <c r="B12" s="4" t="s">
        <v>456</v>
      </c>
      <c r="C12" s="4" t="s">
        <v>457</v>
      </c>
      <c r="D12" s="4" t="s">
        <v>458</v>
      </c>
      <c r="E12" s="4" t="s">
        <v>459</v>
      </c>
      <c r="F12" s="4" t="s">
        <v>460</v>
      </c>
      <c r="G12" s="4" t="s">
        <v>461</v>
      </c>
      <c r="H12" s="4" t="s">
        <v>462</v>
      </c>
      <c r="I12" s="4" t="s">
        <v>463</v>
      </c>
      <c r="J12" s="4" t="s">
        <v>464</v>
      </c>
      <c r="K12" s="4" t="s">
        <v>465</v>
      </c>
      <c r="L12" s="4" t="s">
        <v>466</v>
      </c>
      <c r="M12" s="4" t="s">
        <v>467</v>
      </c>
      <c r="N12" s="4" t="s">
        <v>468</v>
      </c>
    </row>
    <row r="13" spans="1:14" s="9" customFormat="1" ht="15">
      <c r="A13" s="6" t="s">
        <v>469</v>
      </c>
      <c r="B13" s="88" t="s">
        <v>470</v>
      </c>
      <c r="C13" s="8" t="s">
        <v>471</v>
      </c>
      <c r="D13" s="16"/>
      <c r="E13" s="19"/>
      <c r="F13" s="16"/>
      <c r="G13" s="16"/>
      <c r="H13" s="20"/>
      <c r="I13" s="20"/>
      <c r="J13" s="20"/>
      <c r="K13" s="20"/>
      <c r="L13" s="20"/>
      <c r="M13" s="20"/>
      <c r="N13" s="19"/>
    </row>
    <row r="14" spans="1:14" s="9" customFormat="1" ht="63.75" customHeight="1">
      <c r="A14" s="22" t="s">
        <v>446</v>
      </c>
      <c r="B14" s="71" t="s">
        <v>454</v>
      </c>
      <c r="C14" s="23" t="s">
        <v>443</v>
      </c>
      <c r="D14" s="24"/>
      <c r="E14" s="81" t="s">
        <v>402</v>
      </c>
      <c r="F14" s="22" t="s">
        <v>176</v>
      </c>
      <c r="G14" s="100" t="s">
        <v>113</v>
      </c>
      <c r="H14" s="76">
        <f>H15+H24+H28+H30+H41+H46+H64+H75+H84+H88+H91+H99+H104+H106+H117+H121+H123+H126+H131+H133+H136+H138</f>
        <v>347638.7</v>
      </c>
      <c r="I14" s="76">
        <f>I15+I24+I28+I30+I41+I46+I64+I75+I84+I88+I91+I99+I104+I106+I117+I121+I123+I126+I131+I133+I136+I138</f>
        <v>340258.6</v>
      </c>
      <c r="J14" s="76">
        <f>J15+J24+J26+J28+J30+J41+J46+J64+J75+J84+J88+J91+J99+J104+J106+J117+J121+J123+J126+J131+J133+J136+J138</f>
        <v>368258.5</v>
      </c>
      <c r="K14" s="76">
        <f>K15+K24+K28+K30+K41+K46+K64+K75+K84+K88+K91+K99+K104+K106+K117+K121+K123+K126+K131+K133+K136+K138</f>
        <v>316645.4</v>
      </c>
      <c r="L14" s="76">
        <f>L15+L24+L28+L30+L41+L46+L64+L75+L84+L88+L91+L99+L104+L106+L117+L121+L123+L126+L131+L133+L136+L138</f>
        <v>352792.7</v>
      </c>
      <c r="M14" s="76">
        <f>M15+M24+M28+M30+M41+M46+M64+M75+M84+M88+M91+M99+M104+M106+M117+M121+M123+M126+M131+M133+M136+M138</f>
        <v>377079.9</v>
      </c>
      <c r="N14" s="19"/>
    </row>
    <row r="15" spans="1:14" s="9" customFormat="1" ht="71.25" customHeight="1">
      <c r="A15" s="39" t="s">
        <v>487</v>
      </c>
      <c r="B15" s="89" t="s">
        <v>488</v>
      </c>
      <c r="C15" s="40" t="s">
        <v>489</v>
      </c>
      <c r="D15" s="34" t="s">
        <v>232</v>
      </c>
      <c r="E15" s="33" t="s">
        <v>402</v>
      </c>
      <c r="F15" s="73" t="s">
        <v>406</v>
      </c>
      <c r="G15" s="73" t="s">
        <v>112</v>
      </c>
      <c r="H15" s="84">
        <f>SUM(H16:H22)</f>
        <v>44890.1</v>
      </c>
      <c r="I15" s="84">
        <f>SUM(I16:I22)</f>
        <v>44565.90000000001</v>
      </c>
      <c r="J15" s="84">
        <f>SUM(J16:J22)</f>
        <v>56272.5</v>
      </c>
      <c r="K15" s="84">
        <f>SUM(K16:K23)</f>
        <v>61490.200000000004</v>
      </c>
      <c r="L15" s="84">
        <f>SUM(L16:L23)</f>
        <v>65480.80000000001</v>
      </c>
      <c r="M15" s="84">
        <f>SUM(M16:M23)</f>
        <v>69712.00000000001</v>
      </c>
      <c r="N15" s="19"/>
    </row>
    <row r="16" spans="1:14" s="9" customFormat="1" ht="60.75" customHeight="1">
      <c r="A16" s="43" t="s">
        <v>77</v>
      </c>
      <c r="B16" s="88" t="s">
        <v>315</v>
      </c>
      <c r="C16" s="44"/>
      <c r="D16" s="21" t="s">
        <v>78</v>
      </c>
      <c r="E16" s="62" t="s">
        <v>365</v>
      </c>
      <c r="F16" s="21" t="s">
        <v>177</v>
      </c>
      <c r="G16" s="63" t="s">
        <v>118</v>
      </c>
      <c r="H16" s="20">
        <v>20506.7</v>
      </c>
      <c r="I16" s="20">
        <v>20228.9</v>
      </c>
      <c r="J16" s="85">
        <v>25953.7</v>
      </c>
      <c r="K16" s="20">
        <v>29425.7</v>
      </c>
      <c r="L16" s="20">
        <v>31407.2</v>
      </c>
      <c r="M16" s="20">
        <v>33495.5</v>
      </c>
      <c r="N16" s="19"/>
    </row>
    <row r="17" spans="1:16" s="9" customFormat="1" ht="60.75" customHeight="1">
      <c r="A17" s="46" t="s">
        <v>79</v>
      </c>
      <c r="B17" s="88" t="s">
        <v>316</v>
      </c>
      <c r="C17" s="44"/>
      <c r="D17" s="21" t="s">
        <v>78</v>
      </c>
      <c r="E17" s="62" t="s">
        <v>365</v>
      </c>
      <c r="F17" s="21" t="s">
        <v>178</v>
      </c>
      <c r="G17" s="63" t="s">
        <v>118</v>
      </c>
      <c r="H17" s="20">
        <v>1325.9</v>
      </c>
      <c r="I17" s="20">
        <v>1324.7</v>
      </c>
      <c r="J17" s="85">
        <v>1584.7</v>
      </c>
      <c r="K17" s="20">
        <v>1679.8</v>
      </c>
      <c r="L17" s="20">
        <v>1780.6</v>
      </c>
      <c r="M17" s="20">
        <v>1887.4</v>
      </c>
      <c r="N17" s="19"/>
      <c r="O17" s="60"/>
      <c r="P17" s="60"/>
    </row>
    <row r="18" spans="1:16" s="9" customFormat="1" ht="65.25" customHeight="1">
      <c r="A18" s="43" t="s">
        <v>340</v>
      </c>
      <c r="B18" s="88" t="s">
        <v>315</v>
      </c>
      <c r="C18" s="44"/>
      <c r="D18" s="21" t="s">
        <v>341</v>
      </c>
      <c r="E18" s="62" t="s">
        <v>284</v>
      </c>
      <c r="F18" s="63" t="s">
        <v>285</v>
      </c>
      <c r="G18" s="63" t="s">
        <v>114</v>
      </c>
      <c r="H18" s="20">
        <v>8514.4</v>
      </c>
      <c r="I18" s="20">
        <v>8514.4</v>
      </c>
      <c r="J18" s="85">
        <v>11334.2</v>
      </c>
      <c r="K18" s="20">
        <v>12199</v>
      </c>
      <c r="L18" s="20">
        <v>13188.9</v>
      </c>
      <c r="M18" s="20">
        <v>14283.5</v>
      </c>
      <c r="N18" s="19"/>
      <c r="O18" s="61"/>
      <c r="P18" s="61"/>
    </row>
    <row r="19" spans="1:14" s="9" customFormat="1" ht="59.25" customHeight="1">
      <c r="A19" s="43" t="s">
        <v>193</v>
      </c>
      <c r="B19" s="88" t="s">
        <v>315</v>
      </c>
      <c r="C19" s="44"/>
      <c r="D19" s="21" t="s">
        <v>81</v>
      </c>
      <c r="E19" s="62" t="s">
        <v>277</v>
      </c>
      <c r="F19" s="64" t="s">
        <v>278</v>
      </c>
      <c r="G19" s="63" t="s">
        <v>115</v>
      </c>
      <c r="H19" s="20">
        <v>9360.5</v>
      </c>
      <c r="I19" s="20">
        <v>9360.5</v>
      </c>
      <c r="J19" s="85">
        <v>10533.2</v>
      </c>
      <c r="K19" s="20">
        <v>11319.6</v>
      </c>
      <c r="L19" s="20">
        <v>11861.6</v>
      </c>
      <c r="M19" s="20">
        <v>12559.5</v>
      </c>
      <c r="N19" s="19"/>
    </row>
    <row r="20" spans="1:14" s="9" customFormat="1" ht="58.5" customHeight="1">
      <c r="A20" s="43" t="s">
        <v>194</v>
      </c>
      <c r="B20" s="88" t="s">
        <v>295</v>
      </c>
      <c r="C20" s="44"/>
      <c r="D20" s="21" t="s">
        <v>85</v>
      </c>
      <c r="E20" s="62" t="s">
        <v>403</v>
      </c>
      <c r="F20" s="64" t="s">
        <v>405</v>
      </c>
      <c r="G20" s="63" t="s">
        <v>116</v>
      </c>
      <c r="H20" s="20">
        <v>1338.6</v>
      </c>
      <c r="I20" s="20">
        <v>1328.3</v>
      </c>
      <c r="J20" s="85">
        <v>1694.4</v>
      </c>
      <c r="K20" s="20">
        <v>1703.7</v>
      </c>
      <c r="L20" s="20">
        <v>1804.5</v>
      </c>
      <c r="M20" s="20">
        <v>1911.3</v>
      </c>
      <c r="N20" s="19"/>
    </row>
    <row r="21" spans="1:14" s="9" customFormat="1" ht="59.25" customHeight="1">
      <c r="A21" s="43" t="s">
        <v>195</v>
      </c>
      <c r="B21" s="88" t="s">
        <v>296</v>
      </c>
      <c r="C21" s="44"/>
      <c r="D21" s="21" t="s">
        <v>86</v>
      </c>
      <c r="E21" s="62" t="s">
        <v>403</v>
      </c>
      <c r="F21" s="64" t="s">
        <v>404</v>
      </c>
      <c r="G21" s="63" t="s">
        <v>116</v>
      </c>
      <c r="H21" s="20">
        <v>1015.7</v>
      </c>
      <c r="I21" s="20">
        <v>1014.3</v>
      </c>
      <c r="J21" s="85">
        <v>1489.1</v>
      </c>
      <c r="K21" s="20">
        <v>1444.8</v>
      </c>
      <c r="L21" s="20">
        <v>1530.8</v>
      </c>
      <c r="M21" s="20">
        <v>1622</v>
      </c>
      <c r="N21" s="19"/>
    </row>
    <row r="22" spans="1:14" s="9" customFormat="1" ht="58.5" customHeight="1">
      <c r="A22" s="43" t="s">
        <v>84</v>
      </c>
      <c r="B22" s="88" t="s">
        <v>297</v>
      </c>
      <c r="C22" s="44"/>
      <c r="D22" s="21" t="s">
        <v>86</v>
      </c>
      <c r="E22" s="62" t="s">
        <v>403</v>
      </c>
      <c r="F22" s="64" t="s">
        <v>404</v>
      </c>
      <c r="G22" s="63" t="s">
        <v>116</v>
      </c>
      <c r="H22" s="20">
        <v>2828.3</v>
      </c>
      <c r="I22" s="20">
        <v>2794.8</v>
      </c>
      <c r="J22" s="85">
        <v>3683.2</v>
      </c>
      <c r="K22" s="20">
        <f>2573.3-120</f>
        <v>2453.3</v>
      </c>
      <c r="L22" s="20">
        <v>2642.9</v>
      </c>
      <c r="M22" s="20">
        <v>2688.5</v>
      </c>
      <c r="N22" s="19"/>
    </row>
    <row r="23" spans="1:14" s="9" customFormat="1" ht="72" customHeight="1">
      <c r="A23" s="43" t="s">
        <v>517</v>
      </c>
      <c r="B23" s="88" t="s">
        <v>189</v>
      </c>
      <c r="C23" s="44"/>
      <c r="D23" s="21" t="s">
        <v>86</v>
      </c>
      <c r="E23" s="62" t="s">
        <v>566</v>
      </c>
      <c r="F23" s="64" t="s">
        <v>567</v>
      </c>
      <c r="G23" s="63" t="s">
        <v>117</v>
      </c>
      <c r="H23" s="20">
        <v>0</v>
      </c>
      <c r="I23" s="20">
        <v>0</v>
      </c>
      <c r="J23" s="85">
        <v>0</v>
      </c>
      <c r="K23" s="20">
        <v>1264.3</v>
      </c>
      <c r="L23" s="20">
        <v>1264.3</v>
      </c>
      <c r="M23" s="20">
        <v>1264.3</v>
      </c>
      <c r="N23" s="19"/>
    </row>
    <row r="24" spans="1:14" s="9" customFormat="1" ht="88.5" customHeight="1">
      <c r="A24" s="30" t="s">
        <v>492</v>
      </c>
      <c r="B24" s="92" t="s">
        <v>490</v>
      </c>
      <c r="C24" s="31" t="s">
        <v>491</v>
      </c>
      <c r="D24" s="32" t="s">
        <v>81</v>
      </c>
      <c r="E24" s="66" t="s">
        <v>286</v>
      </c>
      <c r="F24" s="42" t="s">
        <v>165</v>
      </c>
      <c r="G24" s="74" t="s">
        <v>119</v>
      </c>
      <c r="H24" s="84">
        <f aca="true" t="shared" si="0" ref="H24:M24">SUM(H25:H25)</f>
        <v>26342.6</v>
      </c>
      <c r="I24" s="84">
        <f t="shared" si="0"/>
        <v>25382.1</v>
      </c>
      <c r="J24" s="84">
        <f t="shared" si="0"/>
        <v>31617.5</v>
      </c>
      <c r="K24" s="84">
        <f t="shared" si="0"/>
        <v>33521.4</v>
      </c>
      <c r="L24" s="84">
        <f t="shared" si="0"/>
        <v>35844.9</v>
      </c>
      <c r="M24" s="84">
        <f t="shared" si="0"/>
        <v>36316.4</v>
      </c>
      <c r="N24" s="101"/>
    </row>
    <row r="25" spans="1:14" s="9" customFormat="1" ht="72.75" customHeight="1">
      <c r="A25" s="43" t="s">
        <v>80</v>
      </c>
      <c r="B25" s="88" t="s">
        <v>260</v>
      </c>
      <c r="C25" s="47"/>
      <c r="D25" s="21" t="s">
        <v>81</v>
      </c>
      <c r="E25" s="62" t="s">
        <v>417</v>
      </c>
      <c r="F25" s="64" t="s">
        <v>267</v>
      </c>
      <c r="G25" s="63" t="s">
        <v>120</v>
      </c>
      <c r="H25" s="20">
        <v>26342.6</v>
      </c>
      <c r="I25" s="20">
        <v>25382.1</v>
      </c>
      <c r="J25" s="85">
        <v>31617.5</v>
      </c>
      <c r="K25" s="20">
        <v>33521.4</v>
      </c>
      <c r="L25" s="20">
        <v>35844.9</v>
      </c>
      <c r="M25" s="20">
        <v>36316.4</v>
      </c>
      <c r="N25" s="19"/>
    </row>
    <row r="26" spans="1:14" s="9" customFormat="1" ht="166.5" customHeight="1">
      <c r="A26" s="41" t="s">
        <v>368</v>
      </c>
      <c r="B26" s="91" t="s">
        <v>12</v>
      </c>
      <c r="C26" s="31" t="s">
        <v>369</v>
      </c>
      <c r="D26" s="42" t="s">
        <v>440</v>
      </c>
      <c r="E26" s="66" t="s">
        <v>395</v>
      </c>
      <c r="F26" s="67"/>
      <c r="G26" s="74"/>
      <c r="H26" s="84">
        <f aca="true" t="shared" si="1" ref="H26:M26">H27</f>
        <v>0</v>
      </c>
      <c r="I26" s="84">
        <f t="shared" si="1"/>
        <v>0</v>
      </c>
      <c r="J26" s="84">
        <f t="shared" si="1"/>
        <v>3511.8</v>
      </c>
      <c r="K26" s="84">
        <f t="shared" si="1"/>
        <v>0</v>
      </c>
      <c r="L26" s="84">
        <f t="shared" si="1"/>
        <v>0</v>
      </c>
      <c r="M26" s="84">
        <f t="shared" si="1"/>
        <v>0</v>
      </c>
      <c r="N26" s="102"/>
    </row>
    <row r="27" spans="1:14" s="9" customFormat="1" ht="70.5" customHeight="1">
      <c r="A27" s="51" t="s">
        <v>370</v>
      </c>
      <c r="B27" s="88" t="s">
        <v>262</v>
      </c>
      <c r="C27" s="52"/>
      <c r="D27" s="21" t="s">
        <v>440</v>
      </c>
      <c r="E27" s="62" t="s">
        <v>393</v>
      </c>
      <c r="F27" s="64" t="s">
        <v>394</v>
      </c>
      <c r="G27" s="63"/>
      <c r="H27" s="20">
        <v>0</v>
      </c>
      <c r="I27" s="20">
        <v>0</v>
      </c>
      <c r="J27" s="85">
        <v>3511.8</v>
      </c>
      <c r="K27" s="20">
        <v>0</v>
      </c>
      <c r="L27" s="20">
        <v>0</v>
      </c>
      <c r="M27" s="20">
        <v>0</v>
      </c>
      <c r="N27" s="19"/>
    </row>
    <row r="28" spans="1:14" s="9" customFormat="1" ht="117.75" customHeight="1">
      <c r="A28" s="35" t="s">
        <v>495</v>
      </c>
      <c r="B28" s="92" t="s">
        <v>493</v>
      </c>
      <c r="C28" s="38" t="s">
        <v>494</v>
      </c>
      <c r="D28" s="32" t="s">
        <v>83</v>
      </c>
      <c r="E28" s="66" t="s">
        <v>198</v>
      </c>
      <c r="F28" s="75" t="s">
        <v>397</v>
      </c>
      <c r="G28" s="74" t="s">
        <v>121</v>
      </c>
      <c r="H28" s="84">
        <f aca="true" t="shared" si="2" ref="H28:M28">H29</f>
        <v>9240</v>
      </c>
      <c r="I28" s="84">
        <f t="shared" si="2"/>
        <v>9240</v>
      </c>
      <c r="J28" s="84">
        <f t="shared" si="2"/>
        <v>10151.5</v>
      </c>
      <c r="K28" s="84">
        <f t="shared" si="2"/>
        <v>10880</v>
      </c>
      <c r="L28" s="84">
        <f t="shared" si="2"/>
        <v>11195.1</v>
      </c>
      <c r="M28" s="84">
        <f t="shared" si="2"/>
        <v>11150.5</v>
      </c>
      <c r="N28" s="19"/>
    </row>
    <row r="29" spans="1:14" s="9" customFormat="1" ht="72" customHeight="1">
      <c r="A29" s="7" t="s">
        <v>82</v>
      </c>
      <c r="B29" s="88" t="s">
        <v>263</v>
      </c>
      <c r="C29" s="47"/>
      <c r="D29" s="21" t="s">
        <v>83</v>
      </c>
      <c r="E29" s="62" t="s">
        <v>287</v>
      </c>
      <c r="F29" s="21"/>
      <c r="G29" s="63" t="s">
        <v>122</v>
      </c>
      <c r="H29" s="20">
        <v>9240</v>
      </c>
      <c r="I29" s="20">
        <v>9240</v>
      </c>
      <c r="J29" s="85">
        <v>10151.5</v>
      </c>
      <c r="K29" s="20">
        <v>10880</v>
      </c>
      <c r="L29" s="20">
        <v>11195.1</v>
      </c>
      <c r="M29" s="20">
        <v>11150.5</v>
      </c>
      <c r="N29" s="19"/>
    </row>
    <row r="30" spans="1:14" s="9" customFormat="1" ht="64.5" customHeight="1">
      <c r="A30" s="30" t="s">
        <v>497</v>
      </c>
      <c r="B30" s="93" t="s">
        <v>496</v>
      </c>
      <c r="C30" s="31" t="s">
        <v>498</v>
      </c>
      <c r="D30" s="34" t="s">
        <v>329</v>
      </c>
      <c r="E30" s="66" t="s">
        <v>403</v>
      </c>
      <c r="F30" s="74" t="s">
        <v>268</v>
      </c>
      <c r="G30" s="74" t="s">
        <v>113</v>
      </c>
      <c r="H30" s="84">
        <f aca="true" t="shared" si="3" ref="H30:M30">SUM(H31:H40)</f>
        <v>16849</v>
      </c>
      <c r="I30" s="84">
        <f t="shared" si="3"/>
        <v>12884.300000000001</v>
      </c>
      <c r="J30" s="84">
        <f t="shared" si="3"/>
        <v>15226.599999999999</v>
      </c>
      <c r="K30" s="84">
        <f t="shared" si="3"/>
        <v>17384.9</v>
      </c>
      <c r="L30" s="84">
        <f t="shared" si="3"/>
        <v>23888</v>
      </c>
      <c r="M30" s="84">
        <f t="shared" si="3"/>
        <v>76861.3</v>
      </c>
      <c r="N30" s="19"/>
    </row>
    <row r="31" spans="1:14" s="9" customFormat="1" ht="82.5" customHeight="1">
      <c r="A31" s="7" t="s">
        <v>88</v>
      </c>
      <c r="B31" s="88" t="s">
        <v>536</v>
      </c>
      <c r="C31" s="47"/>
      <c r="D31" s="21" t="s">
        <v>93</v>
      </c>
      <c r="E31" s="62" t="s">
        <v>58</v>
      </c>
      <c r="F31" s="21" t="s">
        <v>59</v>
      </c>
      <c r="G31" s="63" t="s">
        <v>123</v>
      </c>
      <c r="H31" s="20">
        <v>2586.8</v>
      </c>
      <c r="I31" s="20">
        <v>0</v>
      </c>
      <c r="J31" s="85">
        <v>0</v>
      </c>
      <c r="K31" s="20">
        <v>3000</v>
      </c>
      <c r="L31" s="20">
        <v>3000</v>
      </c>
      <c r="M31" s="20">
        <v>3000</v>
      </c>
      <c r="N31" s="19"/>
    </row>
    <row r="32" spans="1:14" s="9" customFormat="1" ht="35.25" customHeight="1">
      <c r="A32" s="7" t="s">
        <v>89</v>
      </c>
      <c r="B32" s="88" t="s">
        <v>87</v>
      </c>
      <c r="C32" s="47"/>
      <c r="D32" s="21" t="s">
        <v>81</v>
      </c>
      <c r="E32" s="82"/>
      <c r="F32" s="16"/>
      <c r="G32" s="16"/>
      <c r="H32" s="20">
        <v>5647.4</v>
      </c>
      <c r="I32" s="20">
        <v>4332.7</v>
      </c>
      <c r="J32" s="85">
        <f>85.5+5735.3</f>
        <v>5820.8</v>
      </c>
      <c r="K32" s="20">
        <v>2454.1</v>
      </c>
      <c r="L32" s="20">
        <v>2387</v>
      </c>
      <c r="M32" s="20">
        <v>2522.9</v>
      </c>
      <c r="N32" s="19"/>
    </row>
    <row r="33" spans="1:14" s="9" customFormat="1" ht="54.75" customHeight="1">
      <c r="A33" s="7" t="s">
        <v>90</v>
      </c>
      <c r="B33" s="88" t="s">
        <v>269</v>
      </c>
      <c r="C33" s="47"/>
      <c r="D33" s="21" t="s">
        <v>81</v>
      </c>
      <c r="E33" s="62" t="s">
        <v>392</v>
      </c>
      <c r="F33" s="63" t="s">
        <v>391</v>
      </c>
      <c r="G33" s="21"/>
      <c r="H33" s="20">
        <v>0</v>
      </c>
      <c r="I33" s="20">
        <v>0</v>
      </c>
      <c r="J33" s="85">
        <v>0</v>
      </c>
      <c r="K33" s="20">
        <v>86.2</v>
      </c>
      <c r="L33" s="20">
        <v>91.3</v>
      </c>
      <c r="M33" s="20">
        <v>96.5</v>
      </c>
      <c r="N33" s="19"/>
    </row>
    <row r="34" spans="1:14" s="9" customFormat="1" ht="51.75" customHeight="1">
      <c r="A34" s="7" t="s">
        <v>91</v>
      </c>
      <c r="B34" s="88" t="s">
        <v>270</v>
      </c>
      <c r="C34" s="47"/>
      <c r="D34" s="21" t="s">
        <v>81</v>
      </c>
      <c r="E34" s="28"/>
      <c r="F34" s="16"/>
      <c r="G34" s="16"/>
      <c r="H34" s="20">
        <v>0</v>
      </c>
      <c r="I34" s="20">
        <v>0</v>
      </c>
      <c r="J34" s="85">
        <v>0</v>
      </c>
      <c r="K34" s="20">
        <v>110</v>
      </c>
      <c r="L34" s="20">
        <v>105.9</v>
      </c>
      <c r="M34" s="20">
        <v>111.9</v>
      </c>
      <c r="N34" s="19"/>
    </row>
    <row r="35" spans="1:14" s="9" customFormat="1" ht="38.25" customHeight="1">
      <c r="A35" s="7" t="s">
        <v>92</v>
      </c>
      <c r="B35" s="88" t="s">
        <v>298</v>
      </c>
      <c r="C35" s="47"/>
      <c r="D35" s="21" t="s">
        <v>81</v>
      </c>
      <c r="E35" s="28"/>
      <c r="F35" s="16"/>
      <c r="G35" s="16"/>
      <c r="H35" s="20">
        <v>0</v>
      </c>
      <c r="I35" s="20">
        <v>0</v>
      </c>
      <c r="J35" s="85">
        <v>0</v>
      </c>
      <c r="K35" s="20">
        <v>23.6</v>
      </c>
      <c r="L35" s="20">
        <v>24.8</v>
      </c>
      <c r="M35" s="20">
        <v>26</v>
      </c>
      <c r="N35" s="19"/>
    </row>
    <row r="36" spans="1:14" s="9" customFormat="1" ht="29.25" customHeight="1">
      <c r="A36" s="7" t="s">
        <v>196</v>
      </c>
      <c r="B36" s="88" t="s">
        <v>298</v>
      </c>
      <c r="C36" s="47"/>
      <c r="D36" s="21" t="s">
        <v>341</v>
      </c>
      <c r="E36" s="28"/>
      <c r="F36" s="16"/>
      <c r="G36" s="16"/>
      <c r="H36" s="20">
        <v>0</v>
      </c>
      <c r="I36" s="20">
        <v>0</v>
      </c>
      <c r="J36" s="85">
        <v>0</v>
      </c>
      <c r="K36" s="20">
        <v>1</v>
      </c>
      <c r="L36" s="20">
        <v>1</v>
      </c>
      <c r="M36" s="20">
        <v>1</v>
      </c>
      <c r="N36" s="19"/>
    </row>
    <row r="37" spans="1:14" s="9" customFormat="1" ht="120" customHeight="1">
      <c r="A37" s="7" t="s">
        <v>518</v>
      </c>
      <c r="B37" s="88" t="s">
        <v>306</v>
      </c>
      <c r="C37" s="47"/>
      <c r="D37" s="21" t="s">
        <v>94</v>
      </c>
      <c r="E37" s="62" t="s">
        <v>288</v>
      </c>
      <c r="F37" s="21" t="s">
        <v>291</v>
      </c>
      <c r="G37" s="63" t="s">
        <v>124</v>
      </c>
      <c r="H37" s="20">
        <v>7512.1</v>
      </c>
      <c r="I37" s="20">
        <v>7511.5</v>
      </c>
      <c r="J37" s="85">
        <v>8952.8</v>
      </c>
      <c r="K37" s="20">
        <v>11200</v>
      </c>
      <c r="L37" s="20">
        <v>11368</v>
      </c>
      <c r="M37" s="20">
        <v>11693</v>
      </c>
      <c r="N37" s="19"/>
    </row>
    <row r="38" spans="1:14" s="9" customFormat="1" ht="63" customHeight="1">
      <c r="A38" s="7" t="s">
        <v>519</v>
      </c>
      <c r="B38" s="88" t="s">
        <v>264</v>
      </c>
      <c r="C38" s="47"/>
      <c r="D38" s="21" t="s">
        <v>95</v>
      </c>
      <c r="E38" s="62" t="s">
        <v>289</v>
      </c>
      <c r="F38" s="64" t="s">
        <v>290</v>
      </c>
      <c r="G38" s="63" t="s">
        <v>125</v>
      </c>
      <c r="H38" s="20">
        <v>358.7</v>
      </c>
      <c r="I38" s="20">
        <v>296.1</v>
      </c>
      <c r="J38" s="85">
        <v>368</v>
      </c>
      <c r="K38" s="20">
        <v>510</v>
      </c>
      <c r="L38" s="20">
        <v>510</v>
      </c>
      <c r="M38" s="20">
        <v>510</v>
      </c>
      <c r="N38" s="19"/>
    </row>
    <row r="39" spans="1:14" s="9" customFormat="1" ht="84" customHeight="1">
      <c r="A39" s="7" t="s">
        <v>520</v>
      </c>
      <c r="B39" s="88" t="s">
        <v>199</v>
      </c>
      <c r="C39" s="47"/>
      <c r="D39" s="21" t="s">
        <v>95</v>
      </c>
      <c r="E39" s="62" t="s">
        <v>292</v>
      </c>
      <c r="F39" s="63" t="s">
        <v>293</v>
      </c>
      <c r="G39" s="63" t="s">
        <v>126</v>
      </c>
      <c r="H39" s="20">
        <v>744</v>
      </c>
      <c r="I39" s="20">
        <v>744</v>
      </c>
      <c r="J39" s="85">
        <v>85</v>
      </c>
      <c r="K39" s="20">
        <v>0</v>
      </c>
      <c r="L39" s="20">
        <v>0</v>
      </c>
      <c r="M39" s="20">
        <v>0</v>
      </c>
      <c r="N39" s="19"/>
    </row>
    <row r="40" spans="1:14" s="9" customFormat="1" ht="110.25" customHeight="1">
      <c r="A40" s="7" t="s">
        <v>328</v>
      </c>
      <c r="B40" s="88" t="s">
        <v>197</v>
      </c>
      <c r="C40" s="47"/>
      <c r="D40" s="21" t="s">
        <v>81</v>
      </c>
      <c r="E40" s="62" t="s">
        <v>227</v>
      </c>
      <c r="F40" s="63" t="s">
        <v>390</v>
      </c>
      <c r="G40" s="63" t="s">
        <v>228</v>
      </c>
      <c r="H40" s="20">
        <v>0</v>
      </c>
      <c r="I40" s="20">
        <v>0</v>
      </c>
      <c r="J40" s="85">
        <v>0</v>
      </c>
      <c r="K40" s="20">
        <v>0</v>
      </c>
      <c r="L40" s="20">
        <v>6400</v>
      </c>
      <c r="M40" s="20">
        <v>58900</v>
      </c>
      <c r="N40" s="19"/>
    </row>
    <row r="41" spans="1:14" s="9" customFormat="1" ht="72.75" customHeight="1">
      <c r="A41" s="30" t="s">
        <v>499</v>
      </c>
      <c r="B41" s="93" t="s">
        <v>479</v>
      </c>
      <c r="C41" s="31" t="s">
        <v>500</v>
      </c>
      <c r="D41" s="34" t="s">
        <v>235</v>
      </c>
      <c r="E41" s="66" t="s">
        <v>150</v>
      </c>
      <c r="F41" s="42"/>
      <c r="G41" s="74" t="s">
        <v>127</v>
      </c>
      <c r="H41" s="84">
        <f aca="true" t="shared" si="4" ref="H41:M41">SUM(H42:H45)</f>
        <v>916.5</v>
      </c>
      <c r="I41" s="84">
        <f t="shared" si="4"/>
        <v>880</v>
      </c>
      <c r="J41" s="84">
        <f t="shared" si="4"/>
        <v>3888.3</v>
      </c>
      <c r="K41" s="84">
        <f t="shared" si="4"/>
        <v>1380</v>
      </c>
      <c r="L41" s="84">
        <f t="shared" si="4"/>
        <v>505</v>
      </c>
      <c r="M41" s="84">
        <f t="shared" si="4"/>
        <v>505</v>
      </c>
      <c r="N41" s="19"/>
    </row>
    <row r="42" spans="1:14" s="9" customFormat="1" ht="30.75" customHeight="1">
      <c r="A42" s="7" t="s">
        <v>96</v>
      </c>
      <c r="B42" s="88" t="s">
        <v>87</v>
      </c>
      <c r="C42" s="27"/>
      <c r="D42" s="21" t="s">
        <v>81</v>
      </c>
      <c r="E42" s="82"/>
      <c r="F42" s="83"/>
      <c r="G42" s="16"/>
      <c r="H42" s="20">
        <v>30</v>
      </c>
      <c r="I42" s="20">
        <v>30</v>
      </c>
      <c r="J42" s="85">
        <v>1277.5</v>
      </c>
      <c r="K42" s="20">
        <v>60</v>
      </c>
      <c r="L42" s="20">
        <v>60</v>
      </c>
      <c r="M42" s="20">
        <v>60</v>
      </c>
      <c r="N42" s="19"/>
    </row>
    <row r="43" spans="1:14" s="9" customFormat="1" ht="70.5" customHeight="1">
      <c r="A43" s="7" t="s">
        <v>233</v>
      </c>
      <c r="B43" s="94" t="s">
        <v>250</v>
      </c>
      <c r="C43" s="27"/>
      <c r="D43" s="21" t="s">
        <v>81</v>
      </c>
      <c r="E43" s="65" t="s">
        <v>150</v>
      </c>
      <c r="F43" s="63" t="s">
        <v>144</v>
      </c>
      <c r="G43" s="63" t="s">
        <v>127</v>
      </c>
      <c r="H43" s="20">
        <v>643.5</v>
      </c>
      <c r="I43" s="20">
        <v>643.5</v>
      </c>
      <c r="J43" s="85">
        <v>2610.8</v>
      </c>
      <c r="K43" s="20">
        <v>1220</v>
      </c>
      <c r="L43" s="20">
        <v>345</v>
      </c>
      <c r="M43" s="20">
        <v>345</v>
      </c>
      <c r="N43" s="19"/>
    </row>
    <row r="44" spans="1:14" s="9" customFormat="1" ht="74.25" customHeight="1">
      <c r="A44" s="7" t="s">
        <v>234</v>
      </c>
      <c r="B44" s="94" t="s">
        <v>299</v>
      </c>
      <c r="C44" s="27"/>
      <c r="D44" s="21" t="s">
        <v>81</v>
      </c>
      <c r="E44" s="65" t="s">
        <v>150</v>
      </c>
      <c r="F44" s="63" t="s">
        <v>151</v>
      </c>
      <c r="G44" s="63" t="s">
        <v>127</v>
      </c>
      <c r="H44" s="20">
        <v>0</v>
      </c>
      <c r="I44" s="20">
        <v>0</v>
      </c>
      <c r="J44" s="85">
        <v>0</v>
      </c>
      <c r="K44" s="20">
        <v>100</v>
      </c>
      <c r="L44" s="20">
        <v>100</v>
      </c>
      <c r="M44" s="20">
        <v>100</v>
      </c>
      <c r="N44" s="19"/>
    </row>
    <row r="45" spans="1:14" s="9" customFormat="1" ht="72" customHeight="1">
      <c r="A45" s="7" t="s">
        <v>516</v>
      </c>
      <c r="B45" s="94" t="s">
        <v>248</v>
      </c>
      <c r="C45" s="27"/>
      <c r="D45" s="21" t="s">
        <v>106</v>
      </c>
      <c r="E45" s="62" t="s">
        <v>398</v>
      </c>
      <c r="F45" s="68" t="s">
        <v>399</v>
      </c>
      <c r="G45" s="63" t="s">
        <v>128</v>
      </c>
      <c r="H45" s="20">
        <v>243</v>
      </c>
      <c r="I45" s="20">
        <v>206.5</v>
      </c>
      <c r="J45" s="85">
        <v>0</v>
      </c>
      <c r="K45" s="20">
        <v>0</v>
      </c>
      <c r="L45" s="20">
        <v>0</v>
      </c>
      <c r="M45" s="20">
        <v>0</v>
      </c>
      <c r="N45" s="19"/>
    </row>
    <row r="46" spans="1:14" s="9" customFormat="1" ht="63" customHeight="1">
      <c r="A46" s="30" t="s">
        <v>502</v>
      </c>
      <c r="B46" s="90" t="s">
        <v>501</v>
      </c>
      <c r="C46" s="36" t="s">
        <v>503</v>
      </c>
      <c r="D46" s="34" t="s">
        <v>192</v>
      </c>
      <c r="E46" s="79" t="s">
        <v>32</v>
      </c>
      <c r="F46" s="80" t="s">
        <v>33</v>
      </c>
      <c r="G46" s="74" t="s">
        <v>129</v>
      </c>
      <c r="H46" s="84">
        <f>SUM(H47:H57)</f>
        <v>15551.099999999999</v>
      </c>
      <c r="I46" s="84">
        <f>SUM(I47:I57)</f>
        <v>15398.2</v>
      </c>
      <c r="J46" s="84">
        <f>SUM(J47:J63)</f>
        <v>13666.3</v>
      </c>
      <c r="K46" s="84">
        <f>SUM(K47:K63)</f>
        <v>28349.3</v>
      </c>
      <c r="L46" s="84">
        <f>SUM(L47:L63)</f>
        <v>60508.40000000001</v>
      </c>
      <c r="M46" s="84">
        <f>SUM(M47:M63)</f>
        <v>28336.7</v>
      </c>
      <c r="N46" s="19"/>
    </row>
    <row r="47" spans="1:14" s="9" customFormat="1" ht="96.75" customHeight="1">
      <c r="A47" s="49" t="s">
        <v>521</v>
      </c>
      <c r="B47" s="88" t="s">
        <v>34</v>
      </c>
      <c r="C47" s="27"/>
      <c r="D47" s="21" t="s">
        <v>205</v>
      </c>
      <c r="E47" s="65" t="s">
        <v>229</v>
      </c>
      <c r="F47" s="63" t="s">
        <v>230</v>
      </c>
      <c r="G47" s="63" t="s">
        <v>64</v>
      </c>
      <c r="H47" s="20">
        <v>0</v>
      </c>
      <c r="I47" s="20">
        <v>0</v>
      </c>
      <c r="J47" s="85">
        <v>0</v>
      </c>
      <c r="K47" s="20">
        <v>0</v>
      </c>
      <c r="L47" s="20">
        <v>37405.8</v>
      </c>
      <c r="M47" s="20">
        <v>27961.5</v>
      </c>
      <c r="N47" s="19"/>
    </row>
    <row r="48" spans="1:14" s="9" customFormat="1" ht="96" customHeight="1">
      <c r="A48" s="49" t="s">
        <v>97</v>
      </c>
      <c r="B48" s="88" t="s">
        <v>215</v>
      </c>
      <c r="C48" s="27"/>
      <c r="D48" s="21" t="s">
        <v>205</v>
      </c>
      <c r="E48" s="62" t="s">
        <v>13</v>
      </c>
      <c r="F48" s="21" t="s">
        <v>14</v>
      </c>
      <c r="G48" s="63" t="s">
        <v>11</v>
      </c>
      <c r="H48" s="20">
        <v>972.6</v>
      </c>
      <c r="I48" s="20">
        <v>972.6</v>
      </c>
      <c r="J48" s="85">
        <v>0</v>
      </c>
      <c r="K48" s="20">
        <v>0</v>
      </c>
      <c r="L48" s="20">
        <v>0</v>
      </c>
      <c r="M48" s="20">
        <v>0</v>
      </c>
      <c r="N48" s="19"/>
    </row>
    <row r="49" spans="1:14" s="9" customFormat="1" ht="95.25" customHeight="1">
      <c r="A49" s="49" t="s">
        <v>206</v>
      </c>
      <c r="B49" s="95" t="s">
        <v>22</v>
      </c>
      <c r="C49" s="27"/>
      <c r="D49" s="53" t="s">
        <v>205</v>
      </c>
      <c r="E49" s="65" t="s">
        <v>25</v>
      </c>
      <c r="F49" s="78" t="s">
        <v>23</v>
      </c>
      <c r="G49" s="63" t="s">
        <v>64</v>
      </c>
      <c r="H49" s="20">
        <v>0</v>
      </c>
      <c r="I49" s="20">
        <v>0</v>
      </c>
      <c r="J49" s="85">
        <v>536</v>
      </c>
      <c r="K49" s="20">
        <v>0</v>
      </c>
      <c r="L49" s="20">
        <v>0</v>
      </c>
      <c r="M49" s="20">
        <v>0</v>
      </c>
      <c r="N49" s="19"/>
    </row>
    <row r="50" spans="1:14" s="9" customFormat="1" ht="96" customHeight="1">
      <c r="A50" s="49" t="s">
        <v>207</v>
      </c>
      <c r="B50" s="95" t="s">
        <v>37</v>
      </c>
      <c r="C50" s="27"/>
      <c r="D50" s="53" t="s">
        <v>205</v>
      </c>
      <c r="E50" s="65" t="s">
        <v>25</v>
      </c>
      <c r="F50" s="78" t="s">
        <v>24</v>
      </c>
      <c r="G50" s="63" t="s">
        <v>64</v>
      </c>
      <c r="H50" s="20">
        <v>0</v>
      </c>
      <c r="I50" s="20">
        <v>0</v>
      </c>
      <c r="J50" s="85">
        <v>536</v>
      </c>
      <c r="K50" s="20">
        <v>0</v>
      </c>
      <c r="L50" s="20">
        <v>0</v>
      </c>
      <c r="M50" s="20">
        <v>0</v>
      </c>
      <c r="N50" s="19"/>
    </row>
    <row r="51" spans="1:14" s="9" customFormat="1" ht="95.25" customHeight="1">
      <c r="A51" s="49" t="s">
        <v>208</v>
      </c>
      <c r="B51" s="88" t="s">
        <v>19</v>
      </c>
      <c r="C51" s="27"/>
      <c r="D51" s="21" t="s">
        <v>205</v>
      </c>
      <c r="E51" s="62" t="s">
        <v>13</v>
      </c>
      <c r="F51" s="16" t="s">
        <v>15</v>
      </c>
      <c r="G51" s="63" t="s">
        <v>11</v>
      </c>
      <c r="H51" s="20">
        <v>1401.7</v>
      </c>
      <c r="I51" s="20">
        <v>1250</v>
      </c>
      <c r="J51" s="85">
        <v>0</v>
      </c>
      <c r="K51" s="20">
        <v>0</v>
      </c>
      <c r="L51" s="20">
        <v>0</v>
      </c>
      <c r="M51" s="20">
        <v>0</v>
      </c>
      <c r="N51" s="19"/>
    </row>
    <row r="52" spans="1:14" s="9" customFormat="1" ht="96" customHeight="1">
      <c r="A52" s="49" t="s">
        <v>209</v>
      </c>
      <c r="B52" s="88" t="s">
        <v>20</v>
      </c>
      <c r="C52" s="27"/>
      <c r="D52" s="21" t="s">
        <v>205</v>
      </c>
      <c r="E52" s="62" t="s">
        <v>13</v>
      </c>
      <c r="F52" s="16" t="s">
        <v>16</v>
      </c>
      <c r="G52" s="63" t="s">
        <v>11</v>
      </c>
      <c r="H52" s="20">
        <v>299.6</v>
      </c>
      <c r="I52" s="20">
        <v>298.5</v>
      </c>
      <c r="J52" s="85">
        <v>0</v>
      </c>
      <c r="K52" s="20">
        <v>0</v>
      </c>
      <c r="L52" s="20">
        <v>0</v>
      </c>
      <c r="M52" s="20">
        <v>0</v>
      </c>
      <c r="N52" s="19"/>
    </row>
    <row r="53" spans="1:14" s="9" customFormat="1" ht="96" customHeight="1">
      <c r="A53" s="49" t="s">
        <v>210</v>
      </c>
      <c r="B53" s="88" t="s">
        <v>35</v>
      </c>
      <c r="C53" s="27"/>
      <c r="D53" s="21" t="s">
        <v>205</v>
      </c>
      <c r="E53" s="65" t="s">
        <v>25</v>
      </c>
      <c r="F53" s="78" t="s">
        <v>26</v>
      </c>
      <c r="G53" s="63" t="s">
        <v>64</v>
      </c>
      <c r="H53" s="20">
        <v>0</v>
      </c>
      <c r="I53" s="20">
        <v>0</v>
      </c>
      <c r="J53" s="85">
        <f>507-507</f>
        <v>0</v>
      </c>
      <c r="K53" s="20">
        <v>507</v>
      </c>
      <c r="L53" s="20">
        <v>0</v>
      </c>
      <c r="M53" s="20">
        <v>0</v>
      </c>
      <c r="N53" s="19"/>
    </row>
    <row r="54" spans="1:14" s="9" customFormat="1" ht="95.25" customHeight="1">
      <c r="A54" s="49" t="s">
        <v>211</v>
      </c>
      <c r="B54" s="88" t="s">
        <v>18</v>
      </c>
      <c r="C54" s="27"/>
      <c r="D54" s="21" t="s">
        <v>205</v>
      </c>
      <c r="E54" s="62" t="s">
        <v>13</v>
      </c>
      <c r="F54" s="16" t="s">
        <v>17</v>
      </c>
      <c r="G54" s="63" t="s">
        <v>11</v>
      </c>
      <c r="H54" s="20">
        <v>10000</v>
      </c>
      <c r="I54" s="20">
        <v>10000</v>
      </c>
      <c r="J54" s="85">
        <v>0</v>
      </c>
      <c r="K54" s="20">
        <v>0</v>
      </c>
      <c r="L54" s="20">
        <v>0</v>
      </c>
      <c r="M54" s="20">
        <v>0</v>
      </c>
      <c r="N54" s="19"/>
    </row>
    <row r="55" spans="1:14" s="9" customFormat="1" ht="95.25" customHeight="1">
      <c r="A55" s="49" t="s">
        <v>212</v>
      </c>
      <c r="B55" s="88" t="s">
        <v>251</v>
      </c>
      <c r="C55" s="27"/>
      <c r="D55" s="21" t="s">
        <v>205</v>
      </c>
      <c r="E55" s="65" t="s">
        <v>25</v>
      </c>
      <c r="F55" s="78" t="s">
        <v>27</v>
      </c>
      <c r="G55" s="63" t="s">
        <v>64</v>
      </c>
      <c r="H55" s="20">
        <v>0</v>
      </c>
      <c r="I55" s="20">
        <v>0</v>
      </c>
      <c r="J55" s="85">
        <f>24003.3-24003.3</f>
        <v>0</v>
      </c>
      <c r="K55" s="20">
        <v>24003.3</v>
      </c>
      <c r="L55" s="20">
        <v>22745.3</v>
      </c>
      <c r="M55" s="20">
        <v>0</v>
      </c>
      <c r="N55" s="19"/>
    </row>
    <row r="56" spans="1:14" s="9" customFormat="1" ht="95.25" customHeight="1">
      <c r="A56" s="49" t="s">
        <v>213</v>
      </c>
      <c r="B56" s="88" t="s">
        <v>36</v>
      </c>
      <c r="C56" s="27"/>
      <c r="D56" s="21" t="s">
        <v>205</v>
      </c>
      <c r="E56" s="65" t="s">
        <v>25</v>
      </c>
      <c r="F56" s="78" t="s">
        <v>28</v>
      </c>
      <c r="G56" s="63" t="s">
        <v>64</v>
      </c>
      <c r="H56" s="20">
        <v>0</v>
      </c>
      <c r="I56" s="20">
        <v>0</v>
      </c>
      <c r="J56" s="85">
        <v>0</v>
      </c>
      <c r="K56" s="20">
        <v>3500</v>
      </c>
      <c r="L56" s="20">
        <v>0</v>
      </c>
      <c r="M56" s="20">
        <v>0</v>
      </c>
      <c r="N56" s="19"/>
    </row>
    <row r="57" spans="1:14" s="9" customFormat="1" ht="95.25" customHeight="1">
      <c r="A57" s="49" t="s">
        <v>522</v>
      </c>
      <c r="B57" s="88" t="s">
        <v>21</v>
      </c>
      <c r="C57" s="27"/>
      <c r="D57" s="21" t="s">
        <v>205</v>
      </c>
      <c r="E57" s="62" t="s">
        <v>13</v>
      </c>
      <c r="F57" s="16" t="s">
        <v>17</v>
      </c>
      <c r="G57" s="63" t="s">
        <v>11</v>
      </c>
      <c r="H57" s="20">
        <v>2877.2</v>
      </c>
      <c r="I57" s="20">
        <v>2877.1</v>
      </c>
      <c r="J57" s="85">
        <v>0</v>
      </c>
      <c r="K57" s="20">
        <v>0</v>
      </c>
      <c r="L57" s="20">
        <v>0</v>
      </c>
      <c r="M57" s="20">
        <v>0</v>
      </c>
      <c r="N57" s="19"/>
    </row>
    <row r="58" spans="1:14" s="9" customFormat="1" ht="95.25" customHeight="1">
      <c r="A58" s="49" t="s">
        <v>523</v>
      </c>
      <c r="B58" s="94" t="s">
        <v>257</v>
      </c>
      <c r="C58" s="27"/>
      <c r="D58" s="53" t="s">
        <v>205</v>
      </c>
      <c r="E58" s="65" t="s">
        <v>25</v>
      </c>
      <c r="F58" s="78" t="s">
        <v>29</v>
      </c>
      <c r="G58" s="63" t="s">
        <v>64</v>
      </c>
      <c r="H58" s="20">
        <v>0</v>
      </c>
      <c r="I58" s="20">
        <v>0</v>
      </c>
      <c r="J58" s="85">
        <f>7000-6150</f>
        <v>850</v>
      </c>
      <c r="K58" s="20">
        <v>0</v>
      </c>
      <c r="L58" s="20">
        <v>0</v>
      </c>
      <c r="M58" s="20">
        <v>0</v>
      </c>
      <c r="N58" s="19"/>
    </row>
    <row r="59" spans="1:14" s="9" customFormat="1" ht="117.75" customHeight="1">
      <c r="A59" s="49" t="s">
        <v>255</v>
      </c>
      <c r="B59" s="94" t="s">
        <v>258</v>
      </c>
      <c r="C59" s="27"/>
      <c r="D59" s="53" t="s">
        <v>205</v>
      </c>
      <c r="E59" s="65" t="s">
        <v>25</v>
      </c>
      <c r="F59" s="78" t="s">
        <v>30</v>
      </c>
      <c r="G59" s="63" t="s">
        <v>64</v>
      </c>
      <c r="H59" s="20">
        <v>0</v>
      </c>
      <c r="I59" s="20">
        <v>0</v>
      </c>
      <c r="J59" s="85">
        <f>210-19.8</f>
        <v>190.2</v>
      </c>
      <c r="K59" s="20">
        <v>0</v>
      </c>
      <c r="L59" s="20">
        <v>0</v>
      </c>
      <c r="M59" s="20">
        <v>0</v>
      </c>
      <c r="N59" s="19"/>
    </row>
    <row r="60" spans="1:14" s="9" customFormat="1" ht="115.5" customHeight="1">
      <c r="A60" s="49" t="s">
        <v>256</v>
      </c>
      <c r="B60" s="94" t="s">
        <v>550</v>
      </c>
      <c r="C60" s="27"/>
      <c r="D60" s="53" t="s">
        <v>205</v>
      </c>
      <c r="E60" s="65" t="s">
        <v>32</v>
      </c>
      <c r="F60" s="78" t="s">
        <v>132</v>
      </c>
      <c r="G60" s="78" t="s">
        <v>129</v>
      </c>
      <c r="H60" s="20">
        <v>0</v>
      </c>
      <c r="I60" s="20">
        <v>0</v>
      </c>
      <c r="J60" s="85">
        <v>1395.3</v>
      </c>
      <c r="K60" s="20">
        <v>0</v>
      </c>
      <c r="L60" s="20">
        <v>0</v>
      </c>
      <c r="M60" s="20">
        <v>0</v>
      </c>
      <c r="N60" s="19"/>
    </row>
    <row r="61" spans="1:14" s="9" customFormat="1" ht="62.25" customHeight="1">
      <c r="A61" s="49" t="s">
        <v>214</v>
      </c>
      <c r="B61" s="94" t="s">
        <v>31</v>
      </c>
      <c r="C61" s="27"/>
      <c r="D61" s="53" t="s">
        <v>205</v>
      </c>
      <c r="E61" s="65" t="s">
        <v>32</v>
      </c>
      <c r="F61" s="78" t="s">
        <v>131</v>
      </c>
      <c r="G61" s="78" t="s">
        <v>129</v>
      </c>
      <c r="H61" s="20">
        <v>0</v>
      </c>
      <c r="I61" s="20">
        <v>0</v>
      </c>
      <c r="J61" s="85">
        <v>158.8</v>
      </c>
      <c r="K61" s="20">
        <v>339</v>
      </c>
      <c r="L61" s="20">
        <v>357.3</v>
      </c>
      <c r="M61" s="20">
        <v>375.2</v>
      </c>
      <c r="N61" s="19"/>
    </row>
    <row r="62" spans="1:14" s="9" customFormat="1" ht="97.5" customHeight="1">
      <c r="A62" s="49" t="s">
        <v>279</v>
      </c>
      <c r="B62" s="94" t="s">
        <v>200</v>
      </c>
      <c r="C62" s="54"/>
      <c r="D62" s="53" t="s">
        <v>205</v>
      </c>
      <c r="E62" s="65" t="s">
        <v>25</v>
      </c>
      <c r="F62" s="78" t="s">
        <v>573</v>
      </c>
      <c r="G62" s="63" t="s">
        <v>64</v>
      </c>
      <c r="H62" s="20">
        <v>0</v>
      </c>
      <c r="I62" s="20">
        <v>0</v>
      </c>
      <c r="J62" s="85">
        <v>500</v>
      </c>
      <c r="K62" s="20">
        <v>0</v>
      </c>
      <c r="L62" s="20">
        <v>0</v>
      </c>
      <c r="M62" s="20">
        <v>0</v>
      </c>
      <c r="N62" s="19"/>
    </row>
    <row r="63" spans="1:14" s="9" customFormat="1" ht="111" customHeight="1">
      <c r="A63" s="49" t="s">
        <v>524</v>
      </c>
      <c r="B63" s="94" t="s">
        <v>201</v>
      </c>
      <c r="C63" s="55"/>
      <c r="D63" s="53" t="s">
        <v>205</v>
      </c>
      <c r="E63" s="65" t="s">
        <v>430</v>
      </c>
      <c r="F63" s="78" t="s">
        <v>573</v>
      </c>
      <c r="G63" s="78" t="s">
        <v>130</v>
      </c>
      <c r="H63" s="20">
        <v>0</v>
      </c>
      <c r="I63" s="20">
        <v>0</v>
      </c>
      <c r="J63" s="85">
        <v>9500</v>
      </c>
      <c r="K63" s="20">
        <v>0</v>
      </c>
      <c r="L63" s="20">
        <v>0</v>
      </c>
      <c r="M63" s="20">
        <v>0</v>
      </c>
      <c r="N63" s="19"/>
    </row>
    <row r="64" spans="1:14" s="9" customFormat="1" ht="240.75" customHeight="1">
      <c r="A64" s="30" t="s">
        <v>505</v>
      </c>
      <c r="B64" s="90" t="s">
        <v>504</v>
      </c>
      <c r="C64" s="36" t="s">
        <v>506</v>
      </c>
      <c r="D64" s="37" t="s">
        <v>218</v>
      </c>
      <c r="E64" s="79" t="s">
        <v>435</v>
      </c>
      <c r="F64" s="74" t="s">
        <v>434</v>
      </c>
      <c r="G64" s="74" t="s">
        <v>133</v>
      </c>
      <c r="H64" s="84">
        <f aca="true" t="shared" si="5" ref="H64:M64">SUM(H65:H74)</f>
        <v>71816.7</v>
      </c>
      <c r="I64" s="84">
        <f t="shared" si="5"/>
        <v>70813.3</v>
      </c>
      <c r="J64" s="84">
        <f t="shared" si="5"/>
        <v>58105.9</v>
      </c>
      <c r="K64" s="84">
        <f t="shared" si="5"/>
        <v>31217.3</v>
      </c>
      <c r="L64" s="84">
        <f t="shared" si="5"/>
        <v>34299.9</v>
      </c>
      <c r="M64" s="84">
        <f t="shared" si="5"/>
        <v>36366.3</v>
      </c>
      <c r="N64" s="19"/>
    </row>
    <row r="65" spans="1:14" s="9" customFormat="1" ht="143.25" customHeight="1">
      <c r="A65" s="49" t="s">
        <v>220</v>
      </c>
      <c r="B65" s="88" t="s">
        <v>159</v>
      </c>
      <c r="C65" s="27"/>
      <c r="D65" s="21" t="s">
        <v>218</v>
      </c>
      <c r="E65" s="65" t="s">
        <v>1</v>
      </c>
      <c r="F65" s="70" t="s">
        <v>569</v>
      </c>
      <c r="G65" s="63" t="s">
        <v>134</v>
      </c>
      <c r="H65" s="20">
        <v>22637.5</v>
      </c>
      <c r="I65" s="20">
        <v>22637.4</v>
      </c>
      <c r="J65" s="85">
        <v>9816</v>
      </c>
      <c r="K65" s="20">
        <v>25672.7</v>
      </c>
      <c r="L65" s="20">
        <v>28231</v>
      </c>
      <c r="M65" s="20">
        <v>29939.1</v>
      </c>
      <c r="N65" s="19"/>
    </row>
    <row r="66" spans="1:14" s="9" customFormat="1" ht="84" customHeight="1">
      <c r="A66" s="49" t="s">
        <v>221</v>
      </c>
      <c r="B66" s="88" t="s">
        <v>161</v>
      </c>
      <c r="C66" s="27"/>
      <c r="D66" s="21" t="s">
        <v>218</v>
      </c>
      <c r="E66" s="65" t="s">
        <v>2</v>
      </c>
      <c r="F66" s="77" t="s">
        <v>573</v>
      </c>
      <c r="G66" s="63" t="s">
        <v>134</v>
      </c>
      <c r="H66" s="20">
        <v>29358.7</v>
      </c>
      <c r="I66" s="20">
        <v>28896.7</v>
      </c>
      <c r="J66" s="85">
        <v>40388.4</v>
      </c>
      <c r="K66" s="20">
        <v>0</v>
      </c>
      <c r="L66" s="20">
        <v>0</v>
      </c>
      <c r="M66" s="20">
        <v>0</v>
      </c>
      <c r="N66" s="19"/>
    </row>
    <row r="67" spans="1:14" s="9" customFormat="1" ht="72" customHeight="1">
      <c r="A67" s="49" t="s">
        <v>222</v>
      </c>
      <c r="B67" s="88" t="s">
        <v>294</v>
      </c>
      <c r="C67" s="27"/>
      <c r="D67" s="21" t="s">
        <v>218</v>
      </c>
      <c r="E67" s="65" t="s">
        <v>5</v>
      </c>
      <c r="F67" s="16"/>
      <c r="G67" s="63" t="s">
        <v>11</v>
      </c>
      <c r="H67" s="20">
        <v>101.1</v>
      </c>
      <c r="I67" s="20">
        <v>101</v>
      </c>
      <c r="J67" s="85">
        <v>0</v>
      </c>
      <c r="K67" s="20">
        <v>0</v>
      </c>
      <c r="L67" s="20">
        <v>0</v>
      </c>
      <c r="M67" s="20">
        <v>0</v>
      </c>
      <c r="N67" s="19"/>
    </row>
    <row r="68" spans="1:14" s="9" customFormat="1" ht="72" customHeight="1">
      <c r="A68" s="49" t="s">
        <v>223</v>
      </c>
      <c r="B68" s="88" t="s">
        <v>317</v>
      </c>
      <c r="C68" s="27"/>
      <c r="D68" s="21" t="s">
        <v>218</v>
      </c>
      <c r="E68" s="65" t="s">
        <v>5</v>
      </c>
      <c r="F68" s="16"/>
      <c r="G68" s="63" t="s">
        <v>11</v>
      </c>
      <c r="H68" s="20">
        <v>983.8</v>
      </c>
      <c r="I68" s="20">
        <v>950.5</v>
      </c>
      <c r="J68" s="85">
        <v>0</v>
      </c>
      <c r="K68" s="20">
        <v>0</v>
      </c>
      <c r="L68" s="20">
        <v>0</v>
      </c>
      <c r="M68" s="20">
        <v>0</v>
      </c>
      <c r="N68" s="19"/>
    </row>
    <row r="69" spans="1:14" s="9" customFormat="1" ht="72.75" customHeight="1">
      <c r="A69" s="49" t="s">
        <v>224</v>
      </c>
      <c r="B69" s="88" t="s">
        <v>237</v>
      </c>
      <c r="C69" s="27"/>
      <c r="D69" s="21" t="s">
        <v>218</v>
      </c>
      <c r="E69" s="62" t="s">
        <v>571</v>
      </c>
      <c r="F69" s="63" t="s">
        <v>6</v>
      </c>
      <c r="G69" s="63" t="s">
        <v>64</v>
      </c>
      <c r="H69" s="20">
        <v>0</v>
      </c>
      <c r="I69" s="20">
        <v>0</v>
      </c>
      <c r="J69" s="85">
        <v>3866</v>
      </c>
      <c r="K69" s="20">
        <v>544.6</v>
      </c>
      <c r="L69" s="20">
        <v>568.9</v>
      </c>
      <c r="M69" s="20">
        <v>602.7</v>
      </c>
      <c r="N69" s="19"/>
    </row>
    <row r="70" spans="1:14" s="9" customFormat="1" ht="70.5" customHeight="1">
      <c r="A70" s="49" t="s">
        <v>225</v>
      </c>
      <c r="B70" s="88" t="s">
        <v>545</v>
      </c>
      <c r="C70" s="27"/>
      <c r="D70" s="21" t="s">
        <v>218</v>
      </c>
      <c r="E70" s="62" t="s">
        <v>572</v>
      </c>
      <c r="F70" s="77" t="s">
        <v>570</v>
      </c>
      <c r="G70" s="63" t="s">
        <v>64</v>
      </c>
      <c r="H70" s="20">
        <v>0</v>
      </c>
      <c r="I70" s="20">
        <v>0</v>
      </c>
      <c r="J70" s="85">
        <v>2205</v>
      </c>
      <c r="K70" s="20">
        <v>0</v>
      </c>
      <c r="L70" s="20">
        <v>0</v>
      </c>
      <c r="M70" s="20">
        <v>0</v>
      </c>
      <c r="N70" s="19"/>
    </row>
    <row r="71" spans="1:14" s="9" customFormat="1" ht="70.5" customHeight="1">
      <c r="A71" s="49" t="s">
        <v>226</v>
      </c>
      <c r="B71" s="88" t="s">
        <v>181</v>
      </c>
      <c r="C71" s="27"/>
      <c r="D71" s="21" t="s">
        <v>218</v>
      </c>
      <c r="E71" s="62" t="s">
        <v>572</v>
      </c>
      <c r="F71" s="77" t="s">
        <v>570</v>
      </c>
      <c r="G71" s="63" t="s">
        <v>64</v>
      </c>
      <c r="H71" s="20">
        <v>0</v>
      </c>
      <c r="I71" s="20">
        <v>0</v>
      </c>
      <c r="J71" s="85">
        <v>0</v>
      </c>
      <c r="K71" s="20">
        <v>2500</v>
      </c>
      <c r="L71" s="20">
        <v>2500</v>
      </c>
      <c r="M71" s="20">
        <v>2647.5</v>
      </c>
      <c r="N71" s="19"/>
    </row>
    <row r="72" spans="1:14" s="9" customFormat="1" ht="70.5" customHeight="1">
      <c r="A72" s="49" t="s">
        <v>231</v>
      </c>
      <c r="B72" s="88" t="s">
        <v>182</v>
      </c>
      <c r="C72" s="27"/>
      <c r="D72" s="21" t="s">
        <v>218</v>
      </c>
      <c r="E72" s="62" t="s">
        <v>572</v>
      </c>
      <c r="F72" s="77" t="s">
        <v>573</v>
      </c>
      <c r="G72" s="63" t="s">
        <v>64</v>
      </c>
      <c r="H72" s="20">
        <v>0</v>
      </c>
      <c r="I72" s="20">
        <v>0</v>
      </c>
      <c r="J72" s="85">
        <v>0</v>
      </c>
      <c r="K72" s="20">
        <v>2500</v>
      </c>
      <c r="L72" s="20">
        <v>3000</v>
      </c>
      <c r="M72" s="20">
        <v>3177</v>
      </c>
      <c r="N72" s="19"/>
    </row>
    <row r="73" spans="1:14" s="9" customFormat="1" ht="96" customHeight="1">
      <c r="A73" s="49" t="s">
        <v>183</v>
      </c>
      <c r="B73" s="88" t="s">
        <v>3</v>
      </c>
      <c r="C73" s="27"/>
      <c r="D73" s="21" t="s">
        <v>218</v>
      </c>
      <c r="E73" s="65" t="s">
        <v>4</v>
      </c>
      <c r="F73" s="77" t="s">
        <v>573</v>
      </c>
      <c r="G73" s="63" t="s">
        <v>134</v>
      </c>
      <c r="H73" s="20">
        <v>1102.9</v>
      </c>
      <c r="I73" s="20">
        <v>1101.7</v>
      </c>
      <c r="J73" s="85">
        <v>982.4</v>
      </c>
      <c r="K73" s="20">
        <v>0</v>
      </c>
      <c r="L73" s="20">
        <v>0</v>
      </c>
      <c r="M73" s="20">
        <v>0</v>
      </c>
      <c r="N73" s="19"/>
    </row>
    <row r="74" spans="1:14" s="9" customFormat="1" ht="95.25" customHeight="1">
      <c r="A74" s="49" t="s">
        <v>546</v>
      </c>
      <c r="B74" s="88" t="s">
        <v>318</v>
      </c>
      <c r="C74" s="27"/>
      <c r="D74" s="21" t="s">
        <v>218</v>
      </c>
      <c r="E74" s="65" t="s">
        <v>4</v>
      </c>
      <c r="F74" s="77" t="s">
        <v>573</v>
      </c>
      <c r="G74" s="63" t="s">
        <v>134</v>
      </c>
      <c r="H74" s="20">
        <v>17632.7</v>
      </c>
      <c r="I74" s="20">
        <v>17126</v>
      </c>
      <c r="J74" s="85">
        <v>848.1</v>
      </c>
      <c r="K74" s="20">
        <v>0</v>
      </c>
      <c r="L74" s="20">
        <v>0</v>
      </c>
      <c r="M74" s="20">
        <v>0</v>
      </c>
      <c r="N74" s="19"/>
    </row>
    <row r="75" spans="1:14" s="9" customFormat="1" ht="132" customHeight="1">
      <c r="A75" s="30" t="s">
        <v>508</v>
      </c>
      <c r="B75" s="92" t="s">
        <v>507</v>
      </c>
      <c r="C75" s="31" t="s">
        <v>509</v>
      </c>
      <c r="D75" s="34" t="s">
        <v>110</v>
      </c>
      <c r="E75" s="66" t="s">
        <v>403</v>
      </c>
      <c r="F75" s="73" t="s">
        <v>266</v>
      </c>
      <c r="G75" s="104" t="s">
        <v>116</v>
      </c>
      <c r="H75" s="84">
        <f>SUM(H76:H82)</f>
        <v>11936.4</v>
      </c>
      <c r="I75" s="84">
        <f>SUM(I76:I82)</f>
        <v>11821.1</v>
      </c>
      <c r="J75" s="84">
        <f>SUM(J76:J83)</f>
        <v>5722.200000000001</v>
      </c>
      <c r="K75" s="84">
        <f>SUM(K76:K83)</f>
        <v>19035.5</v>
      </c>
      <c r="L75" s="84">
        <f>SUM(L76:L83)</f>
        <v>29985.4</v>
      </c>
      <c r="M75" s="84">
        <f>SUM(M76:M83)</f>
        <v>24892.1</v>
      </c>
      <c r="N75" s="19"/>
    </row>
    <row r="76" spans="1:14" s="9" customFormat="1" ht="132" customHeight="1">
      <c r="A76" s="49" t="s">
        <v>319</v>
      </c>
      <c r="B76" s="88" t="s">
        <v>325</v>
      </c>
      <c r="C76" s="27"/>
      <c r="D76" s="21" t="s">
        <v>110</v>
      </c>
      <c r="E76" s="65" t="s">
        <v>396</v>
      </c>
      <c r="F76" s="16"/>
      <c r="G76" s="16"/>
      <c r="H76" s="20">
        <v>743.5</v>
      </c>
      <c r="I76" s="20">
        <v>732.5</v>
      </c>
      <c r="J76" s="85">
        <v>738.5</v>
      </c>
      <c r="K76" s="20">
        <v>785.5</v>
      </c>
      <c r="L76" s="20">
        <v>785.5</v>
      </c>
      <c r="M76" s="20">
        <v>785.5</v>
      </c>
      <c r="N76" s="19"/>
    </row>
    <row r="77" spans="1:14" s="9" customFormat="1" ht="120.75" customHeight="1">
      <c r="A77" s="49" t="s">
        <v>320</v>
      </c>
      <c r="B77" s="88" t="s">
        <v>184</v>
      </c>
      <c r="C77" s="27"/>
      <c r="D77" s="21" t="s">
        <v>110</v>
      </c>
      <c r="E77" s="65" t="s">
        <v>415</v>
      </c>
      <c r="F77" s="63" t="s">
        <v>416</v>
      </c>
      <c r="G77" s="21"/>
      <c r="H77" s="20">
        <v>3192.9</v>
      </c>
      <c r="I77" s="20">
        <v>3134.4</v>
      </c>
      <c r="J77" s="85">
        <v>3624.1</v>
      </c>
      <c r="K77" s="20">
        <v>4250</v>
      </c>
      <c r="L77" s="20">
        <v>4199.9</v>
      </c>
      <c r="M77" s="20">
        <v>4106.6</v>
      </c>
      <c r="N77" s="19"/>
    </row>
    <row r="78" spans="1:14" s="9" customFormat="1" ht="119.25" customHeight="1">
      <c r="A78" s="49" t="s">
        <v>321</v>
      </c>
      <c r="B78" s="88" t="s">
        <v>330</v>
      </c>
      <c r="C78" s="27"/>
      <c r="D78" s="21" t="s">
        <v>110</v>
      </c>
      <c r="E78" s="62" t="s">
        <v>10</v>
      </c>
      <c r="F78" s="21"/>
      <c r="G78" s="78" t="s">
        <v>11</v>
      </c>
      <c r="H78" s="20">
        <v>8000</v>
      </c>
      <c r="I78" s="20">
        <v>7954.2</v>
      </c>
      <c r="J78" s="85">
        <v>0</v>
      </c>
      <c r="K78" s="20">
        <v>0</v>
      </c>
      <c r="L78" s="20">
        <v>0</v>
      </c>
      <c r="M78" s="20">
        <v>0</v>
      </c>
      <c r="N78" s="19"/>
    </row>
    <row r="79" spans="1:14" s="9" customFormat="1" ht="118.5" customHeight="1">
      <c r="A79" s="49" t="s">
        <v>322</v>
      </c>
      <c r="B79" s="88" t="s">
        <v>308</v>
      </c>
      <c r="C79" s="27"/>
      <c r="D79" s="21" t="s">
        <v>110</v>
      </c>
      <c r="E79" s="62" t="s">
        <v>7</v>
      </c>
      <c r="F79" s="63" t="s">
        <v>9</v>
      </c>
      <c r="G79" s="78" t="s">
        <v>228</v>
      </c>
      <c r="H79" s="20">
        <v>0</v>
      </c>
      <c r="I79" s="20">
        <v>0</v>
      </c>
      <c r="J79" s="85">
        <v>198</v>
      </c>
      <c r="K79" s="20">
        <v>0</v>
      </c>
      <c r="L79" s="20">
        <v>0</v>
      </c>
      <c r="M79" s="20">
        <v>0</v>
      </c>
      <c r="N79" s="19"/>
    </row>
    <row r="80" spans="1:14" s="9" customFormat="1" ht="118.5" customHeight="1">
      <c r="A80" s="49" t="s">
        <v>323</v>
      </c>
      <c r="B80" s="88" t="s">
        <v>185</v>
      </c>
      <c r="C80" s="27"/>
      <c r="D80" s="21" t="s">
        <v>110</v>
      </c>
      <c r="E80" s="62" t="s">
        <v>7</v>
      </c>
      <c r="F80" s="63" t="s">
        <v>9</v>
      </c>
      <c r="G80" s="78" t="s">
        <v>228</v>
      </c>
      <c r="H80" s="20">
        <v>0</v>
      </c>
      <c r="I80" s="20">
        <v>0</v>
      </c>
      <c r="J80" s="85">
        <v>0</v>
      </c>
      <c r="K80" s="20">
        <v>5000</v>
      </c>
      <c r="L80" s="20">
        <v>0</v>
      </c>
      <c r="M80" s="20">
        <v>0</v>
      </c>
      <c r="N80" s="19"/>
    </row>
    <row r="81" spans="1:14" s="9" customFormat="1" ht="118.5" customHeight="1">
      <c r="A81" s="49" t="s">
        <v>324</v>
      </c>
      <c r="B81" s="88" t="s">
        <v>240</v>
      </c>
      <c r="C81" s="27"/>
      <c r="D81" s="21" t="s">
        <v>110</v>
      </c>
      <c r="E81" s="62" t="s">
        <v>7</v>
      </c>
      <c r="F81" s="63" t="s">
        <v>9</v>
      </c>
      <c r="G81" s="78" t="s">
        <v>228</v>
      </c>
      <c r="H81" s="20">
        <v>0</v>
      </c>
      <c r="I81" s="20">
        <v>0</v>
      </c>
      <c r="J81" s="85">
        <v>0</v>
      </c>
      <c r="K81" s="20">
        <v>5000</v>
      </c>
      <c r="L81" s="20">
        <v>0</v>
      </c>
      <c r="M81" s="20">
        <v>0</v>
      </c>
      <c r="N81" s="19"/>
    </row>
    <row r="82" spans="1:14" s="9" customFormat="1" ht="118.5" customHeight="1">
      <c r="A82" s="49" t="s">
        <v>525</v>
      </c>
      <c r="B82" s="88" t="s">
        <v>307</v>
      </c>
      <c r="C82" s="27"/>
      <c r="D82" s="21" t="s">
        <v>110</v>
      </c>
      <c r="E82" s="62" t="s">
        <v>7</v>
      </c>
      <c r="F82" s="63" t="s">
        <v>8</v>
      </c>
      <c r="G82" s="78" t="s">
        <v>228</v>
      </c>
      <c r="H82" s="20">
        <v>0</v>
      </c>
      <c r="I82" s="20">
        <v>0</v>
      </c>
      <c r="J82" s="85">
        <v>0</v>
      </c>
      <c r="K82" s="20">
        <v>4000</v>
      </c>
      <c r="L82" s="20">
        <v>25000</v>
      </c>
      <c r="M82" s="20">
        <v>20000</v>
      </c>
      <c r="N82" s="19"/>
    </row>
    <row r="83" spans="1:14" s="9" customFormat="1" ht="73.5" customHeight="1">
      <c r="A83" s="49" t="s">
        <v>574</v>
      </c>
      <c r="B83" s="88" t="s">
        <v>0</v>
      </c>
      <c r="C83" s="27"/>
      <c r="D83" s="21" t="s">
        <v>110</v>
      </c>
      <c r="E83" s="62" t="s">
        <v>428</v>
      </c>
      <c r="F83" s="63" t="s">
        <v>59</v>
      </c>
      <c r="G83" s="78" t="s">
        <v>429</v>
      </c>
      <c r="H83" s="20">
        <v>0</v>
      </c>
      <c r="I83" s="20">
        <v>0</v>
      </c>
      <c r="J83" s="85">
        <v>1161.6</v>
      </c>
      <c r="K83" s="20">
        <v>0</v>
      </c>
      <c r="L83" s="20">
        <v>0</v>
      </c>
      <c r="M83" s="20">
        <v>0</v>
      </c>
      <c r="N83" s="19"/>
    </row>
    <row r="84" spans="1:14" s="9" customFormat="1" ht="65.25" customHeight="1">
      <c r="A84" s="30" t="s">
        <v>512</v>
      </c>
      <c r="B84" s="92" t="s">
        <v>510</v>
      </c>
      <c r="C84" s="31" t="s">
        <v>511</v>
      </c>
      <c r="D84" s="34" t="s">
        <v>254</v>
      </c>
      <c r="E84" s="33" t="s">
        <v>403</v>
      </c>
      <c r="F84" s="73" t="s">
        <v>418</v>
      </c>
      <c r="G84" s="73" t="s">
        <v>116</v>
      </c>
      <c r="H84" s="84">
        <f aca="true" t="shared" si="6" ref="H84:M84">SUM(H85:H87)</f>
        <v>3110.2</v>
      </c>
      <c r="I84" s="84">
        <f t="shared" si="6"/>
        <v>2635.5</v>
      </c>
      <c r="J84" s="84">
        <f t="shared" si="6"/>
        <v>1350</v>
      </c>
      <c r="K84" s="84">
        <f t="shared" si="6"/>
        <v>1850</v>
      </c>
      <c r="L84" s="84">
        <f t="shared" si="6"/>
        <v>2450</v>
      </c>
      <c r="M84" s="84">
        <f t="shared" si="6"/>
        <v>2980</v>
      </c>
      <c r="N84" s="19"/>
    </row>
    <row r="85" spans="1:14" s="9" customFormat="1" ht="78.75" customHeight="1">
      <c r="A85" s="49" t="s">
        <v>332</v>
      </c>
      <c r="B85" s="96" t="s">
        <v>540</v>
      </c>
      <c r="C85" s="27"/>
      <c r="D85" s="21" t="s">
        <v>174</v>
      </c>
      <c r="E85" s="62" t="s">
        <v>265</v>
      </c>
      <c r="F85" s="63" t="s">
        <v>419</v>
      </c>
      <c r="G85" s="78" t="s">
        <v>135</v>
      </c>
      <c r="H85" s="20">
        <v>3110.2</v>
      </c>
      <c r="I85" s="20">
        <v>2635.5</v>
      </c>
      <c r="J85" s="85">
        <v>1350</v>
      </c>
      <c r="K85" s="20">
        <v>0</v>
      </c>
      <c r="L85" s="20">
        <v>0</v>
      </c>
      <c r="M85" s="20">
        <v>0</v>
      </c>
      <c r="N85" s="19"/>
    </row>
    <row r="86" spans="1:14" s="9" customFormat="1" ht="63.75" customHeight="1">
      <c r="A86" s="49" t="s">
        <v>282</v>
      </c>
      <c r="B86" s="96" t="s">
        <v>191</v>
      </c>
      <c r="C86" s="27"/>
      <c r="D86" s="21" t="s">
        <v>174</v>
      </c>
      <c r="E86" s="62" t="s">
        <v>425</v>
      </c>
      <c r="F86" s="63" t="s">
        <v>419</v>
      </c>
      <c r="G86" s="78" t="s">
        <v>64</v>
      </c>
      <c r="H86" s="20">
        <v>0</v>
      </c>
      <c r="I86" s="20">
        <v>0</v>
      </c>
      <c r="J86" s="85">
        <v>0</v>
      </c>
      <c r="K86" s="20">
        <v>1750</v>
      </c>
      <c r="L86" s="20">
        <v>2350</v>
      </c>
      <c r="M86" s="20">
        <v>2980</v>
      </c>
      <c r="N86" s="19"/>
    </row>
    <row r="87" spans="1:14" s="9" customFormat="1" ht="64.5" customHeight="1">
      <c r="A87" s="49" t="s">
        <v>303</v>
      </c>
      <c r="B87" s="96" t="s">
        <v>180</v>
      </c>
      <c r="C87" s="50"/>
      <c r="D87" s="21" t="s">
        <v>283</v>
      </c>
      <c r="E87" s="62" t="s">
        <v>425</v>
      </c>
      <c r="F87" s="63" t="s">
        <v>230</v>
      </c>
      <c r="G87" s="78" t="s">
        <v>64</v>
      </c>
      <c r="H87" s="20">
        <v>0</v>
      </c>
      <c r="I87" s="20">
        <v>0</v>
      </c>
      <c r="J87" s="85">
        <v>0</v>
      </c>
      <c r="K87" s="20">
        <v>100</v>
      </c>
      <c r="L87" s="20">
        <v>100</v>
      </c>
      <c r="M87" s="20">
        <v>0</v>
      </c>
      <c r="N87" s="19"/>
    </row>
    <row r="88" spans="1:14" s="9" customFormat="1" ht="72.75" customHeight="1">
      <c r="A88" s="30" t="s">
        <v>514</v>
      </c>
      <c r="B88" s="92" t="s">
        <v>513</v>
      </c>
      <c r="C88" s="31" t="s">
        <v>515</v>
      </c>
      <c r="D88" s="32" t="s">
        <v>174</v>
      </c>
      <c r="E88" s="33" t="s">
        <v>402</v>
      </c>
      <c r="F88" s="73" t="s">
        <v>400</v>
      </c>
      <c r="G88" s="73" t="s">
        <v>116</v>
      </c>
      <c r="H88" s="84">
        <f aca="true" t="shared" si="7" ref="H88:M88">H89+H90</f>
        <v>35.1</v>
      </c>
      <c r="I88" s="84">
        <f t="shared" si="7"/>
        <v>35.1</v>
      </c>
      <c r="J88" s="84">
        <f t="shared" si="7"/>
        <v>1235.4</v>
      </c>
      <c r="K88" s="84">
        <f t="shared" si="7"/>
        <v>1870.5</v>
      </c>
      <c r="L88" s="84">
        <f t="shared" si="7"/>
        <v>2110</v>
      </c>
      <c r="M88" s="84">
        <f t="shared" si="7"/>
        <v>2260</v>
      </c>
      <c r="N88" s="19"/>
    </row>
    <row r="89" spans="1:14" s="9" customFormat="1" ht="55.5" customHeight="1">
      <c r="A89" s="49" t="s">
        <v>333</v>
      </c>
      <c r="B89" s="88" t="s">
        <v>331</v>
      </c>
      <c r="C89" s="27"/>
      <c r="D89" s="21" t="s">
        <v>174</v>
      </c>
      <c r="E89" s="82"/>
      <c r="F89" s="16"/>
      <c r="G89" s="16"/>
      <c r="H89" s="20">
        <v>35.1</v>
      </c>
      <c r="I89" s="20">
        <v>35.1</v>
      </c>
      <c r="J89" s="85">
        <v>1235.4</v>
      </c>
      <c r="K89" s="20">
        <v>1620.5</v>
      </c>
      <c r="L89" s="20">
        <v>1750</v>
      </c>
      <c r="M89" s="20">
        <v>1900</v>
      </c>
      <c r="N89" s="19"/>
    </row>
    <row r="90" spans="1:14" s="9" customFormat="1" ht="66.75" customHeight="1">
      <c r="A90" s="49" t="s">
        <v>241</v>
      </c>
      <c r="B90" s="88" t="s">
        <v>242</v>
      </c>
      <c r="C90" s="27"/>
      <c r="D90" s="21" t="s">
        <v>174</v>
      </c>
      <c r="E90" s="62" t="s">
        <v>425</v>
      </c>
      <c r="F90" s="63" t="s">
        <v>390</v>
      </c>
      <c r="G90" s="78" t="s">
        <v>64</v>
      </c>
      <c r="H90" s="20">
        <v>0</v>
      </c>
      <c r="I90" s="20">
        <v>0</v>
      </c>
      <c r="J90" s="85">
        <v>0</v>
      </c>
      <c r="K90" s="20">
        <v>250</v>
      </c>
      <c r="L90" s="20">
        <v>360</v>
      </c>
      <c r="M90" s="20">
        <v>360</v>
      </c>
      <c r="N90" s="19"/>
    </row>
    <row r="91" spans="1:14" s="9" customFormat="1" ht="84" customHeight="1">
      <c r="A91" s="30" t="s">
        <v>528</v>
      </c>
      <c r="B91" s="92" t="s">
        <v>527</v>
      </c>
      <c r="C91" s="31" t="s">
        <v>529</v>
      </c>
      <c r="D91" s="34" t="s">
        <v>271</v>
      </c>
      <c r="E91" s="66" t="s">
        <v>420</v>
      </c>
      <c r="F91" s="74" t="s">
        <v>421</v>
      </c>
      <c r="G91" s="74" t="s">
        <v>119</v>
      </c>
      <c r="H91" s="84">
        <f aca="true" t="shared" si="8" ref="H91:M91">SUM(H92:H98)</f>
        <v>18873.100000000002</v>
      </c>
      <c r="I91" s="84">
        <f t="shared" si="8"/>
        <v>18687.300000000003</v>
      </c>
      <c r="J91" s="84">
        <f t="shared" si="8"/>
        <v>18019.5</v>
      </c>
      <c r="K91" s="84">
        <f t="shared" si="8"/>
        <v>18941.5</v>
      </c>
      <c r="L91" s="84">
        <f t="shared" si="8"/>
        <v>19696.3</v>
      </c>
      <c r="M91" s="84">
        <f t="shared" si="8"/>
        <v>19552.2</v>
      </c>
      <c r="N91" s="19"/>
    </row>
    <row r="92" spans="1:14" s="9" customFormat="1" ht="85.5" customHeight="1">
      <c r="A92" s="49" t="s">
        <v>335</v>
      </c>
      <c r="B92" s="88" t="s">
        <v>313</v>
      </c>
      <c r="C92" s="27"/>
      <c r="D92" s="21" t="s">
        <v>334</v>
      </c>
      <c r="E92" s="65" t="s">
        <v>424</v>
      </c>
      <c r="F92" s="21"/>
      <c r="G92" s="63" t="s">
        <v>134</v>
      </c>
      <c r="H92" s="20">
        <v>16685.9</v>
      </c>
      <c r="I92" s="20">
        <v>16685.9</v>
      </c>
      <c r="J92" s="85">
        <v>17217.9</v>
      </c>
      <c r="K92" s="20">
        <v>18941.5</v>
      </c>
      <c r="L92" s="20">
        <v>19696.3</v>
      </c>
      <c r="M92" s="20">
        <v>19552.2</v>
      </c>
      <c r="N92" s="19"/>
    </row>
    <row r="93" spans="1:14" s="9" customFormat="1" ht="75.75" customHeight="1">
      <c r="A93" s="49" t="s">
        <v>336</v>
      </c>
      <c r="B93" s="88" t="s">
        <v>342</v>
      </c>
      <c r="C93" s="27"/>
      <c r="D93" s="21" t="s">
        <v>334</v>
      </c>
      <c r="E93" s="62" t="s">
        <v>423</v>
      </c>
      <c r="F93" s="63" t="s">
        <v>422</v>
      </c>
      <c r="G93" s="63" t="s">
        <v>11</v>
      </c>
      <c r="H93" s="20">
        <v>236.8</v>
      </c>
      <c r="I93" s="20">
        <v>236.7</v>
      </c>
      <c r="J93" s="85">
        <v>0</v>
      </c>
      <c r="K93" s="20">
        <v>0</v>
      </c>
      <c r="L93" s="20">
        <v>0</v>
      </c>
      <c r="M93" s="20">
        <v>0</v>
      </c>
      <c r="N93" s="19"/>
    </row>
    <row r="94" spans="1:14" s="9" customFormat="1" ht="76.5">
      <c r="A94" s="49" t="s">
        <v>337</v>
      </c>
      <c r="B94" s="88" t="s">
        <v>153</v>
      </c>
      <c r="C94" s="27"/>
      <c r="D94" s="21" t="s">
        <v>334</v>
      </c>
      <c r="E94" s="28"/>
      <c r="F94" s="16"/>
      <c r="G94" s="16"/>
      <c r="H94" s="20">
        <v>45</v>
      </c>
      <c r="I94" s="20">
        <v>45</v>
      </c>
      <c r="J94" s="85">
        <v>0</v>
      </c>
      <c r="K94" s="20">
        <v>0</v>
      </c>
      <c r="L94" s="20">
        <v>0</v>
      </c>
      <c r="M94" s="20">
        <v>0</v>
      </c>
      <c r="N94" s="19"/>
    </row>
    <row r="95" spans="1:14" s="9" customFormat="1" ht="15">
      <c r="A95" s="49" t="s">
        <v>338</v>
      </c>
      <c r="B95" s="88" t="s">
        <v>343</v>
      </c>
      <c r="C95" s="27"/>
      <c r="D95" s="21" t="s">
        <v>103</v>
      </c>
      <c r="E95" s="28"/>
      <c r="F95" s="16"/>
      <c r="G95" s="16"/>
      <c r="H95" s="20">
        <v>185.7</v>
      </c>
      <c r="I95" s="20">
        <v>0</v>
      </c>
      <c r="J95" s="85">
        <v>0</v>
      </c>
      <c r="K95" s="20">
        <v>0</v>
      </c>
      <c r="L95" s="20">
        <v>0</v>
      </c>
      <c r="M95" s="20">
        <v>0</v>
      </c>
      <c r="N95" s="19"/>
    </row>
    <row r="96" spans="1:14" s="9" customFormat="1" ht="158.25" customHeight="1">
      <c r="A96" s="49" t="s">
        <v>339</v>
      </c>
      <c r="B96" s="88" t="s">
        <v>152</v>
      </c>
      <c r="C96" s="27"/>
      <c r="D96" s="21" t="s">
        <v>334</v>
      </c>
      <c r="E96" s="65" t="s">
        <v>427</v>
      </c>
      <c r="F96" s="16"/>
      <c r="G96" s="16"/>
      <c r="H96" s="20">
        <v>1719.7</v>
      </c>
      <c r="I96" s="20">
        <v>1719.7</v>
      </c>
      <c r="J96" s="85">
        <v>201.6</v>
      </c>
      <c r="K96" s="20">
        <v>0</v>
      </c>
      <c r="L96" s="20">
        <v>0</v>
      </c>
      <c r="M96" s="20">
        <v>0</v>
      </c>
      <c r="N96" s="19"/>
    </row>
    <row r="97" spans="1:14" s="9" customFormat="1" ht="155.25" customHeight="1">
      <c r="A97" s="49" t="s">
        <v>326</v>
      </c>
      <c r="B97" s="88" t="s">
        <v>156</v>
      </c>
      <c r="C97" s="27"/>
      <c r="D97" s="21" t="s">
        <v>334</v>
      </c>
      <c r="E97" s="65" t="s">
        <v>427</v>
      </c>
      <c r="F97" s="16"/>
      <c r="G97" s="16"/>
      <c r="H97" s="20">
        <v>0</v>
      </c>
      <c r="I97" s="20">
        <v>0</v>
      </c>
      <c r="J97" s="85">
        <v>100</v>
      </c>
      <c r="K97" s="20">
        <v>0</v>
      </c>
      <c r="L97" s="20">
        <v>0</v>
      </c>
      <c r="M97" s="20">
        <v>0</v>
      </c>
      <c r="N97" s="19"/>
    </row>
    <row r="98" spans="1:14" s="9" customFormat="1" ht="155.25" customHeight="1">
      <c r="A98" s="49" t="s">
        <v>202</v>
      </c>
      <c r="B98" s="88" t="s">
        <v>203</v>
      </c>
      <c r="C98" s="27"/>
      <c r="D98" s="21" t="s">
        <v>334</v>
      </c>
      <c r="E98" s="65" t="s">
        <v>426</v>
      </c>
      <c r="F98" s="21"/>
      <c r="G98" s="21"/>
      <c r="H98" s="20">
        <v>0</v>
      </c>
      <c r="I98" s="20">
        <v>0</v>
      </c>
      <c r="J98" s="85">
        <v>500</v>
      </c>
      <c r="K98" s="20">
        <v>0</v>
      </c>
      <c r="L98" s="20">
        <v>0</v>
      </c>
      <c r="M98" s="20">
        <v>0</v>
      </c>
      <c r="N98" s="19"/>
    </row>
    <row r="99" spans="1:14" s="9" customFormat="1" ht="106.5" customHeight="1">
      <c r="A99" s="30" t="s">
        <v>534</v>
      </c>
      <c r="B99" s="92" t="s">
        <v>530</v>
      </c>
      <c r="C99" s="31" t="s">
        <v>535</v>
      </c>
      <c r="D99" s="32" t="s">
        <v>348</v>
      </c>
      <c r="E99" s="66" t="s">
        <v>349</v>
      </c>
      <c r="F99" s="42" t="s">
        <v>350</v>
      </c>
      <c r="G99" s="74" t="s">
        <v>351</v>
      </c>
      <c r="H99" s="84">
        <f aca="true" t="shared" si="9" ref="H99:M99">SUM(H100:H103)</f>
        <v>9664.1</v>
      </c>
      <c r="I99" s="84">
        <f t="shared" si="9"/>
        <v>9664.1</v>
      </c>
      <c r="J99" s="84">
        <f t="shared" si="9"/>
        <v>10774.5</v>
      </c>
      <c r="K99" s="84">
        <f t="shared" si="9"/>
        <v>11257.2</v>
      </c>
      <c r="L99" s="84">
        <f t="shared" si="9"/>
        <v>11195.1</v>
      </c>
      <c r="M99" s="84">
        <f t="shared" si="9"/>
        <v>11150.5</v>
      </c>
      <c r="N99" s="19"/>
    </row>
    <row r="100" spans="1:14" s="9" customFormat="1" ht="133.5" customHeight="1">
      <c r="A100" s="7" t="s">
        <v>344</v>
      </c>
      <c r="B100" s="88" t="s">
        <v>312</v>
      </c>
      <c r="C100" s="47"/>
      <c r="D100" s="21" t="s">
        <v>348</v>
      </c>
      <c r="E100" s="65" t="s">
        <v>547</v>
      </c>
      <c r="F100" s="16"/>
      <c r="G100" s="16"/>
      <c r="H100" s="20">
        <v>8828</v>
      </c>
      <c r="I100" s="20">
        <v>8828</v>
      </c>
      <c r="J100" s="85">
        <v>10521.5</v>
      </c>
      <c r="K100" s="20">
        <v>11257.2</v>
      </c>
      <c r="L100" s="20">
        <v>11195.1</v>
      </c>
      <c r="M100" s="20">
        <v>11150.5</v>
      </c>
      <c r="N100" s="19"/>
    </row>
    <row r="101" spans="1:14" s="9" customFormat="1" ht="41.25" customHeight="1">
      <c r="A101" s="7" t="s">
        <v>345</v>
      </c>
      <c r="B101" s="88" t="s">
        <v>352</v>
      </c>
      <c r="C101" s="47"/>
      <c r="D101" s="21" t="s">
        <v>348</v>
      </c>
      <c r="E101" s="28"/>
      <c r="F101" s="16"/>
      <c r="G101" s="16"/>
      <c r="H101" s="20">
        <v>186</v>
      </c>
      <c r="I101" s="20">
        <v>186</v>
      </c>
      <c r="J101" s="85">
        <v>0</v>
      </c>
      <c r="K101" s="20">
        <v>0</v>
      </c>
      <c r="L101" s="20">
        <v>0</v>
      </c>
      <c r="M101" s="20">
        <v>0</v>
      </c>
      <c r="N101" s="19"/>
    </row>
    <row r="102" spans="1:14" s="9" customFormat="1" ht="76.5" customHeight="1">
      <c r="A102" s="7" t="s">
        <v>346</v>
      </c>
      <c r="B102" s="88" t="s">
        <v>311</v>
      </c>
      <c r="C102" s="47"/>
      <c r="D102" s="21" t="s">
        <v>348</v>
      </c>
      <c r="E102" s="99" t="s">
        <v>414</v>
      </c>
      <c r="F102" s="16"/>
      <c r="G102" s="16"/>
      <c r="H102" s="20">
        <v>550</v>
      </c>
      <c r="I102" s="20">
        <v>550</v>
      </c>
      <c r="J102" s="85">
        <v>0</v>
      </c>
      <c r="K102" s="20">
        <v>0</v>
      </c>
      <c r="L102" s="20">
        <v>0</v>
      </c>
      <c r="M102" s="20">
        <v>0</v>
      </c>
      <c r="N102" s="19"/>
    </row>
    <row r="103" spans="1:14" s="9" customFormat="1" ht="156.75" customHeight="1">
      <c r="A103" s="7" t="s">
        <v>347</v>
      </c>
      <c r="B103" s="88" t="s">
        <v>157</v>
      </c>
      <c r="C103" s="47"/>
      <c r="D103" s="21" t="s">
        <v>348</v>
      </c>
      <c r="E103" s="65" t="s">
        <v>426</v>
      </c>
      <c r="F103" s="16"/>
      <c r="G103" s="16"/>
      <c r="H103" s="20">
        <v>100.1</v>
      </c>
      <c r="I103" s="20">
        <v>100.1</v>
      </c>
      <c r="J103" s="85">
        <f>370-117</f>
        <v>253</v>
      </c>
      <c r="K103" s="20">
        <v>0</v>
      </c>
      <c r="L103" s="20">
        <v>0</v>
      </c>
      <c r="M103" s="20">
        <v>0</v>
      </c>
      <c r="N103" s="19"/>
    </row>
    <row r="104" spans="1:14" s="9" customFormat="1" ht="91.5" customHeight="1">
      <c r="A104" s="30" t="s">
        <v>532</v>
      </c>
      <c r="B104" s="92" t="s">
        <v>531</v>
      </c>
      <c r="C104" s="31" t="s">
        <v>533</v>
      </c>
      <c r="D104" s="32" t="s">
        <v>107</v>
      </c>
      <c r="E104" s="33" t="s">
        <v>402</v>
      </c>
      <c r="F104" s="74" t="s">
        <v>165</v>
      </c>
      <c r="G104" s="74" t="s">
        <v>113</v>
      </c>
      <c r="H104" s="84">
        <f aca="true" t="shared" si="10" ref="H104:M104">SUM(H105:H105)</f>
        <v>0</v>
      </c>
      <c r="I104" s="84">
        <f t="shared" si="10"/>
        <v>0</v>
      </c>
      <c r="J104" s="84">
        <f t="shared" si="10"/>
        <v>2759</v>
      </c>
      <c r="K104" s="84">
        <f t="shared" si="10"/>
        <v>784.1</v>
      </c>
      <c r="L104" s="84">
        <f t="shared" si="10"/>
        <v>863.4</v>
      </c>
      <c r="M104" s="84">
        <f t="shared" si="10"/>
        <v>914.3</v>
      </c>
      <c r="N104" s="19"/>
    </row>
    <row r="105" spans="1:14" s="9" customFormat="1" ht="60.75" customHeight="1">
      <c r="A105" s="7" t="s">
        <v>353</v>
      </c>
      <c r="B105" s="88" t="s">
        <v>160</v>
      </c>
      <c r="C105" s="47"/>
      <c r="D105" s="21" t="s">
        <v>107</v>
      </c>
      <c r="E105" s="62" t="s">
        <v>568</v>
      </c>
      <c r="F105" s="63" t="s">
        <v>43</v>
      </c>
      <c r="G105" s="63" t="s">
        <v>64</v>
      </c>
      <c r="H105" s="20">
        <v>0</v>
      </c>
      <c r="I105" s="20">
        <v>0</v>
      </c>
      <c r="J105" s="85">
        <v>2759</v>
      </c>
      <c r="K105" s="20">
        <v>784.1</v>
      </c>
      <c r="L105" s="20">
        <v>863.4</v>
      </c>
      <c r="M105" s="20">
        <v>914.3</v>
      </c>
      <c r="N105" s="19"/>
    </row>
    <row r="106" spans="1:14" s="9" customFormat="1" ht="357.75" customHeight="1">
      <c r="A106" s="30" t="s">
        <v>538</v>
      </c>
      <c r="B106" s="92" t="s">
        <v>537</v>
      </c>
      <c r="C106" s="31" t="s">
        <v>539</v>
      </c>
      <c r="D106" s="32" t="s">
        <v>107</v>
      </c>
      <c r="E106" s="79" t="s">
        <v>204</v>
      </c>
      <c r="F106" s="42" t="s">
        <v>219</v>
      </c>
      <c r="G106" s="74" t="s">
        <v>366</v>
      </c>
      <c r="H106" s="84">
        <f aca="true" t="shared" si="11" ref="H106:M106">SUM(H107:H116)</f>
        <v>24097.4</v>
      </c>
      <c r="I106" s="84">
        <f t="shared" si="11"/>
        <v>24007.500000000004</v>
      </c>
      <c r="J106" s="84">
        <f t="shared" si="11"/>
        <v>48800.7</v>
      </c>
      <c r="K106" s="84">
        <f t="shared" si="11"/>
        <v>38798</v>
      </c>
      <c r="L106" s="84">
        <f t="shared" si="11"/>
        <v>37300.200000000004</v>
      </c>
      <c r="M106" s="84">
        <f t="shared" si="11"/>
        <v>37400.9</v>
      </c>
      <c r="N106" s="19"/>
    </row>
    <row r="107" spans="1:14" s="9" customFormat="1" ht="93" customHeight="1">
      <c r="A107" s="7" t="s">
        <v>355</v>
      </c>
      <c r="B107" s="88" t="s">
        <v>367</v>
      </c>
      <c r="C107" s="47"/>
      <c r="D107" s="21" t="s">
        <v>107</v>
      </c>
      <c r="E107" s="62" t="s">
        <v>56</v>
      </c>
      <c r="F107" s="63" t="s">
        <v>57</v>
      </c>
      <c r="G107" s="21"/>
      <c r="H107" s="20">
        <v>7904</v>
      </c>
      <c r="I107" s="20">
        <v>7904</v>
      </c>
      <c r="J107" s="85">
        <v>11513.7</v>
      </c>
      <c r="K107" s="20">
        <v>11000</v>
      </c>
      <c r="L107" s="20">
        <v>12000</v>
      </c>
      <c r="M107" s="20">
        <v>13000</v>
      </c>
      <c r="N107" s="19"/>
    </row>
    <row r="108" spans="1:14" s="9" customFormat="1" ht="61.5" customHeight="1">
      <c r="A108" s="7" t="s">
        <v>356</v>
      </c>
      <c r="B108" s="88" t="s">
        <v>238</v>
      </c>
      <c r="C108" s="47"/>
      <c r="D108" s="21" t="s">
        <v>107</v>
      </c>
      <c r="E108" s="62" t="s">
        <v>568</v>
      </c>
      <c r="F108" s="63" t="s">
        <v>48</v>
      </c>
      <c r="G108" s="63" t="s">
        <v>64</v>
      </c>
      <c r="H108" s="20">
        <v>0</v>
      </c>
      <c r="I108" s="20">
        <v>0</v>
      </c>
      <c r="J108" s="85">
        <v>2765.5</v>
      </c>
      <c r="K108" s="20">
        <v>5237.6</v>
      </c>
      <c r="L108" s="20">
        <v>5761.4</v>
      </c>
      <c r="M108" s="20">
        <v>6101.3</v>
      </c>
      <c r="N108" s="19"/>
    </row>
    <row r="109" spans="1:14" s="9" customFormat="1" ht="61.5" customHeight="1">
      <c r="A109" s="7" t="s">
        <v>357</v>
      </c>
      <c r="B109" s="88" t="s">
        <v>244</v>
      </c>
      <c r="C109" s="47"/>
      <c r="D109" s="21" t="s">
        <v>107</v>
      </c>
      <c r="E109" s="65" t="s">
        <v>49</v>
      </c>
      <c r="F109" s="21"/>
      <c r="G109" s="63" t="s">
        <v>128</v>
      </c>
      <c r="H109" s="20">
        <v>4042.4</v>
      </c>
      <c r="I109" s="20">
        <v>4022.2</v>
      </c>
      <c r="J109" s="85">
        <v>0</v>
      </c>
      <c r="K109" s="20">
        <v>0</v>
      </c>
      <c r="L109" s="20">
        <v>0</v>
      </c>
      <c r="M109" s="20">
        <v>0</v>
      </c>
      <c r="N109" s="19"/>
    </row>
    <row r="110" spans="1:14" s="9" customFormat="1" ht="108">
      <c r="A110" s="7" t="s">
        <v>358</v>
      </c>
      <c r="B110" s="88" t="s">
        <v>186</v>
      </c>
      <c r="C110" s="47"/>
      <c r="D110" s="21" t="s">
        <v>107</v>
      </c>
      <c r="E110" s="65" t="s">
        <v>55</v>
      </c>
      <c r="F110" s="70" t="s">
        <v>54</v>
      </c>
      <c r="G110" s="63" t="s">
        <v>64</v>
      </c>
      <c r="H110" s="20">
        <v>1480.8</v>
      </c>
      <c r="I110" s="20">
        <v>1480.8</v>
      </c>
      <c r="J110" s="85">
        <f>4143.9-1.8</f>
        <v>4142.099999999999</v>
      </c>
      <c r="K110" s="20">
        <v>2100</v>
      </c>
      <c r="L110" s="20">
        <v>2260</v>
      </c>
      <c r="M110" s="20">
        <v>0</v>
      </c>
      <c r="N110" s="19"/>
    </row>
    <row r="111" spans="1:14" s="9" customFormat="1" ht="72" customHeight="1">
      <c r="A111" s="7" t="s">
        <v>359</v>
      </c>
      <c r="B111" s="88" t="s">
        <v>309</v>
      </c>
      <c r="C111" s="47"/>
      <c r="D111" s="21" t="s">
        <v>107</v>
      </c>
      <c r="E111" s="62" t="s">
        <v>45</v>
      </c>
      <c r="F111" s="63" t="s">
        <v>44</v>
      </c>
      <c r="G111" s="63" t="s">
        <v>64</v>
      </c>
      <c r="H111" s="20">
        <v>1459.9</v>
      </c>
      <c r="I111" s="20">
        <v>1459.9</v>
      </c>
      <c r="J111" s="85">
        <f>5898.8-2372.4+445.9</f>
        <v>3972.3</v>
      </c>
      <c r="K111" s="20">
        <v>5356.8</v>
      </c>
      <c r="L111" s="20">
        <v>5356.8</v>
      </c>
      <c r="M111" s="20">
        <v>5673.5</v>
      </c>
      <c r="N111" s="19"/>
    </row>
    <row r="112" spans="1:14" s="9" customFormat="1" ht="74.25" customHeight="1">
      <c r="A112" s="7" t="s">
        <v>360</v>
      </c>
      <c r="B112" s="88" t="s">
        <v>354</v>
      </c>
      <c r="C112" s="47"/>
      <c r="D112" s="21" t="s">
        <v>107</v>
      </c>
      <c r="E112" s="62" t="s">
        <v>50</v>
      </c>
      <c r="F112" s="63" t="s">
        <v>51</v>
      </c>
      <c r="G112" s="63" t="s">
        <v>11</v>
      </c>
      <c r="H112" s="20">
        <v>7813</v>
      </c>
      <c r="I112" s="20">
        <v>7743.3</v>
      </c>
      <c r="J112" s="85">
        <v>0</v>
      </c>
      <c r="K112" s="20">
        <v>0</v>
      </c>
      <c r="L112" s="20">
        <v>0</v>
      </c>
      <c r="M112" s="20">
        <v>0</v>
      </c>
      <c r="N112" s="19"/>
    </row>
    <row r="113" spans="1:14" s="9" customFormat="1" ht="91.5" customHeight="1">
      <c r="A113" s="7" t="s">
        <v>361</v>
      </c>
      <c r="B113" s="88" t="s">
        <v>187</v>
      </c>
      <c r="C113" s="47"/>
      <c r="D113" s="21" t="s">
        <v>107</v>
      </c>
      <c r="E113" s="62" t="s">
        <v>45</v>
      </c>
      <c r="F113" s="63" t="s">
        <v>46</v>
      </c>
      <c r="G113" s="63" t="s">
        <v>134</v>
      </c>
      <c r="H113" s="20">
        <v>1177.9</v>
      </c>
      <c r="I113" s="20">
        <v>1177.9</v>
      </c>
      <c r="J113" s="85">
        <f>5842-191.9+3779.8</f>
        <v>9429.900000000001</v>
      </c>
      <c r="K113" s="20">
        <v>3729.5</v>
      </c>
      <c r="L113" s="20">
        <v>919.3</v>
      </c>
      <c r="M113" s="20">
        <v>973.6</v>
      </c>
      <c r="N113" s="19"/>
    </row>
    <row r="114" spans="1:14" s="9" customFormat="1" ht="74.25" customHeight="1">
      <c r="A114" s="7" t="s">
        <v>362</v>
      </c>
      <c r="B114" s="88" t="s">
        <v>373</v>
      </c>
      <c r="C114" s="47"/>
      <c r="D114" s="21" t="s">
        <v>107</v>
      </c>
      <c r="E114" s="62" t="s">
        <v>50</v>
      </c>
      <c r="F114" s="63" t="s">
        <v>52</v>
      </c>
      <c r="G114" s="63" t="s">
        <v>11</v>
      </c>
      <c r="H114" s="20">
        <v>219.4</v>
      </c>
      <c r="I114" s="20">
        <v>219.4</v>
      </c>
      <c r="J114" s="85">
        <v>0</v>
      </c>
      <c r="K114" s="20">
        <v>0</v>
      </c>
      <c r="L114" s="20">
        <v>0</v>
      </c>
      <c r="M114" s="20">
        <v>0</v>
      </c>
      <c r="N114" s="19"/>
    </row>
    <row r="115" spans="1:14" s="9" customFormat="1" ht="60" customHeight="1">
      <c r="A115" s="7" t="s">
        <v>363</v>
      </c>
      <c r="B115" s="88" t="s">
        <v>239</v>
      </c>
      <c r="C115" s="47"/>
      <c r="D115" s="21" t="s">
        <v>107</v>
      </c>
      <c r="E115" s="62" t="s">
        <v>568</v>
      </c>
      <c r="F115" s="63" t="s">
        <v>53</v>
      </c>
      <c r="G115" s="63" t="s">
        <v>64</v>
      </c>
      <c r="H115" s="20">
        <v>0</v>
      </c>
      <c r="I115" s="20">
        <v>0</v>
      </c>
      <c r="J115" s="85">
        <v>11440.5</v>
      </c>
      <c r="K115" s="20">
        <v>10787.6</v>
      </c>
      <c r="L115" s="20">
        <v>10767.9</v>
      </c>
      <c r="M115" s="20">
        <v>11403.6</v>
      </c>
      <c r="N115" s="19"/>
    </row>
    <row r="116" spans="1:14" s="9" customFormat="1" ht="64.5" customHeight="1">
      <c r="A116" s="7" t="s">
        <v>243</v>
      </c>
      <c r="B116" s="88" t="s">
        <v>158</v>
      </c>
      <c r="C116" s="47"/>
      <c r="D116" s="21" t="s">
        <v>107</v>
      </c>
      <c r="E116" s="62" t="s">
        <v>568</v>
      </c>
      <c r="F116" s="63" t="s">
        <v>47</v>
      </c>
      <c r="G116" s="63" t="s">
        <v>64</v>
      </c>
      <c r="H116" s="20">
        <v>0</v>
      </c>
      <c r="I116" s="20">
        <v>0</v>
      </c>
      <c r="J116" s="85">
        <v>5536.7</v>
      </c>
      <c r="K116" s="20">
        <v>586.5</v>
      </c>
      <c r="L116" s="20">
        <v>234.8</v>
      </c>
      <c r="M116" s="20">
        <v>248.9</v>
      </c>
      <c r="N116" s="19"/>
    </row>
    <row r="117" spans="1:14" s="9" customFormat="1" ht="349.5" customHeight="1">
      <c r="A117" s="30" t="s">
        <v>542</v>
      </c>
      <c r="B117" s="92" t="s">
        <v>541</v>
      </c>
      <c r="C117" s="31" t="s">
        <v>543</v>
      </c>
      <c r="D117" s="32" t="s">
        <v>106</v>
      </c>
      <c r="E117" s="79" t="s">
        <v>301</v>
      </c>
      <c r="F117" s="42"/>
      <c r="G117" s="74" t="s">
        <v>302</v>
      </c>
      <c r="H117" s="84">
        <f aca="true" t="shared" si="12" ref="H117:M117">SUM(H118:H120)</f>
        <v>6900</v>
      </c>
      <c r="I117" s="84">
        <f t="shared" si="12"/>
        <v>6875.4</v>
      </c>
      <c r="J117" s="84">
        <f t="shared" si="12"/>
        <v>6580</v>
      </c>
      <c r="K117" s="84">
        <f t="shared" si="12"/>
        <v>25100</v>
      </c>
      <c r="L117" s="84">
        <f t="shared" si="12"/>
        <v>2000</v>
      </c>
      <c r="M117" s="84">
        <f t="shared" si="12"/>
        <v>3000</v>
      </c>
      <c r="N117" s="19"/>
    </row>
    <row r="118" spans="1:14" s="9" customFormat="1" ht="83.25" customHeight="1">
      <c r="A118" s="7" t="s">
        <v>175</v>
      </c>
      <c r="B118" s="88" t="s">
        <v>217</v>
      </c>
      <c r="C118" s="47"/>
      <c r="D118" s="21" t="s">
        <v>106</v>
      </c>
      <c r="E118" s="62" t="s">
        <v>42</v>
      </c>
      <c r="F118" s="70" t="s">
        <v>38</v>
      </c>
      <c r="G118" s="63" t="s">
        <v>386</v>
      </c>
      <c r="H118" s="20">
        <v>6900</v>
      </c>
      <c r="I118" s="20">
        <v>6875.4</v>
      </c>
      <c r="J118" s="85">
        <v>5800</v>
      </c>
      <c r="K118" s="20">
        <v>8100</v>
      </c>
      <c r="L118" s="20">
        <v>0</v>
      </c>
      <c r="M118" s="20">
        <v>0</v>
      </c>
      <c r="N118" s="19"/>
    </row>
    <row r="119" spans="1:14" s="9" customFormat="1" ht="83.25" customHeight="1">
      <c r="A119" s="7" t="s">
        <v>249</v>
      </c>
      <c r="B119" s="88" t="s">
        <v>314</v>
      </c>
      <c r="C119" s="47"/>
      <c r="D119" s="21" t="s">
        <v>106</v>
      </c>
      <c r="E119" s="62" t="s">
        <v>42</v>
      </c>
      <c r="F119" s="70" t="s">
        <v>39</v>
      </c>
      <c r="G119" s="45" t="s">
        <v>386</v>
      </c>
      <c r="H119" s="20">
        <v>0</v>
      </c>
      <c r="I119" s="20">
        <v>0</v>
      </c>
      <c r="J119" s="85">
        <v>780</v>
      </c>
      <c r="K119" s="20">
        <v>2000</v>
      </c>
      <c r="L119" s="20">
        <v>2000</v>
      </c>
      <c r="M119" s="20">
        <v>2000</v>
      </c>
      <c r="N119" s="19"/>
    </row>
    <row r="120" spans="1:14" s="9" customFormat="1" ht="83.25" customHeight="1">
      <c r="A120" s="7" t="s">
        <v>216</v>
      </c>
      <c r="B120" s="88" t="s">
        <v>188</v>
      </c>
      <c r="C120" s="47"/>
      <c r="D120" s="21" t="s">
        <v>106</v>
      </c>
      <c r="E120" s="62" t="s">
        <v>41</v>
      </c>
      <c r="F120" s="70" t="s">
        <v>40</v>
      </c>
      <c r="G120" s="45" t="s">
        <v>386</v>
      </c>
      <c r="H120" s="20">
        <v>0</v>
      </c>
      <c r="I120" s="20">
        <v>0</v>
      </c>
      <c r="J120" s="85">
        <v>0</v>
      </c>
      <c r="K120" s="20">
        <v>15000</v>
      </c>
      <c r="L120" s="20">
        <v>0</v>
      </c>
      <c r="M120" s="20">
        <v>1000</v>
      </c>
      <c r="N120" s="19"/>
    </row>
    <row r="121" spans="1:14" s="9" customFormat="1" ht="77.25" customHeight="1">
      <c r="A121" s="30" t="s">
        <v>548</v>
      </c>
      <c r="B121" s="92" t="s">
        <v>544</v>
      </c>
      <c r="C121" s="31" t="s">
        <v>549</v>
      </c>
      <c r="D121" s="32" t="s">
        <v>174</v>
      </c>
      <c r="E121" s="66" t="s">
        <v>149</v>
      </c>
      <c r="F121" s="74" t="s">
        <v>432</v>
      </c>
      <c r="G121" s="42"/>
      <c r="H121" s="84">
        <f aca="true" t="shared" si="13" ref="H121:M121">H122</f>
        <v>21.6</v>
      </c>
      <c r="I121" s="84">
        <f t="shared" si="13"/>
        <v>0</v>
      </c>
      <c r="J121" s="84">
        <f t="shared" si="13"/>
        <v>302</v>
      </c>
      <c r="K121" s="84">
        <f t="shared" si="13"/>
        <v>2220.5</v>
      </c>
      <c r="L121" s="84">
        <f t="shared" si="13"/>
        <v>2350</v>
      </c>
      <c r="M121" s="84">
        <f t="shared" si="13"/>
        <v>2500</v>
      </c>
      <c r="N121" s="19"/>
    </row>
    <row r="122" spans="1:14" s="9" customFormat="1" ht="74.25" customHeight="1">
      <c r="A122" s="7" t="s">
        <v>172</v>
      </c>
      <c r="B122" s="88" t="s">
        <v>173</v>
      </c>
      <c r="C122" s="47"/>
      <c r="D122" s="21" t="s">
        <v>174</v>
      </c>
      <c r="E122" s="62" t="s">
        <v>149</v>
      </c>
      <c r="F122" s="63" t="s">
        <v>433</v>
      </c>
      <c r="G122" s="21"/>
      <c r="H122" s="20">
        <v>21.6</v>
      </c>
      <c r="I122" s="20">
        <v>0</v>
      </c>
      <c r="J122" s="85">
        <v>302</v>
      </c>
      <c r="K122" s="20">
        <v>2220.5</v>
      </c>
      <c r="L122" s="20">
        <v>2350</v>
      </c>
      <c r="M122" s="20">
        <v>2500</v>
      </c>
      <c r="N122" s="19"/>
    </row>
    <row r="123" spans="1:14" s="9" customFormat="1" ht="62.25" customHeight="1">
      <c r="A123" s="30" t="s">
        <v>552</v>
      </c>
      <c r="B123" s="92" t="s">
        <v>551</v>
      </c>
      <c r="C123" s="31" t="s">
        <v>553</v>
      </c>
      <c r="D123" s="32" t="s">
        <v>106</v>
      </c>
      <c r="E123" s="66" t="s">
        <v>402</v>
      </c>
      <c r="F123" s="74" t="s">
        <v>401</v>
      </c>
      <c r="G123" s="74" t="s">
        <v>113</v>
      </c>
      <c r="H123" s="84">
        <f aca="true" t="shared" si="14" ref="H123:M123">SUM(H124:H125)</f>
        <v>120</v>
      </c>
      <c r="I123" s="84">
        <f t="shared" si="14"/>
        <v>120</v>
      </c>
      <c r="J123" s="84">
        <f t="shared" si="14"/>
        <v>290</v>
      </c>
      <c r="K123" s="84">
        <f t="shared" si="14"/>
        <v>360</v>
      </c>
      <c r="L123" s="84">
        <f t="shared" si="14"/>
        <v>360</v>
      </c>
      <c r="M123" s="84">
        <f t="shared" si="14"/>
        <v>360</v>
      </c>
      <c r="N123" s="19"/>
    </row>
    <row r="124" spans="1:14" s="9" customFormat="1" ht="72.75" customHeight="1">
      <c r="A124" s="7" t="s">
        <v>170</v>
      </c>
      <c r="B124" s="88" t="s">
        <v>148</v>
      </c>
      <c r="C124" s="47"/>
      <c r="D124" s="21" t="s">
        <v>106</v>
      </c>
      <c r="E124" s="62" t="s">
        <v>147</v>
      </c>
      <c r="F124" s="16"/>
      <c r="G124" s="68" t="s">
        <v>11</v>
      </c>
      <c r="H124" s="20">
        <v>120</v>
      </c>
      <c r="I124" s="20">
        <v>120</v>
      </c>
      <c r="J124" s="85">
        <v>0</v>
      </c>
      <c r="K124" s="20">
        <v>0</v>
      </c>
      <c r="L124" s="20">
        <v>0</v>
      </c>
      <c r="M124" s="20">
        <v>0</v>
      </c>
      <c r="N124" s="19"/>
    </row>
    <row r="125" spans="1:14" s="9" customFormat="1" ht="80.25" customHeight="1">
      <c r="A125" s="7" t="s">
        <v>171</v>
      </c>
      <c r="B125" s="88" t="s">
        <v>310</v>
      </c>
      <c r="C125" s="47"/>
      <c r="D125" s="21" t="s">
        <v>106</v>
      </c>
      <c r="E125" s="62" t="s">
        <v>436</v>
      </c>
      <c r="F125" s="68" t="s">
        <v>437</v>
      </c>
      <c r="G125" s="68" t="s">
        <v>64</v>
      </c>
      <c r="H125" s="20">
        <v>0</v>
      </c>
      <c r="I125" s="20">
        <v>0</v>
      </c>
      <c r="J125" s="85">
        <v>290</v>
      </c>
      <c r="K125" s="20">
        <v>360</v>
      </c>
      <c r="L125" s="20">
        <v>360</v>
      </c>
      <c r="M125" s="20">
        <v>360</v>
      </c>
      <c r="N125" s="19"/>
    </row>
    <row r="126" spans="1:14" s="9" customFormat="1" ht="85.5" customHeight="1">
      <c r="A126" s="30" t="s">
        <v>555</v>
      </c>
      <c r="B126" s="92" t="s">
        <v>554</v>
      </c>
      <c r="C126" s="31" t="s">
        <v>556</v>
      </c>
      <c r="D126" s="34" t="s">
        <v>275</v>
      </c>
      <c r="E126" s="66" t="s">
        <v>438</v>
      </c>
      <c r="F126" s="75" t="s">
        <v>439</v>
      </c>
      <c r="G126" s="74" t="s">
        <v>136</v>
      </c>
      <c r="H126" s="84">
        <f>SUM(H127:H129)</f>
        <v>10138.1</v>
      </c>
      <c r="I126" s="84">
        <f>SUM(I127:I129)</f>
        <v>10138.1</v>
      </c>
      <c r="J126" s="84">
        <f>SUM(J127:J130)</f>
        <v>11453</v>
      </c>
      <c r="K126" s="84">
        <f>SUM(K127:K130)</f>
        <v>11655</v>
      </c>
      <c r="L126" s="84">
        <f>SUM(L127:L130)</f>
        <v>12190.2</v>
      </c>
      <c r="M126" s="84">
        <f>SUM(M127:M130)</f>
        <v>12141.7</v>
      </c>
      <c r="N126" s="19"/>
    </row>
    <row r="127" spans="1:14" s="9" customFormat="1" ht="132.75" customHeight="1">
      <c r="A127" s="56" t="s">
        <v>166</v>
      </c>
      <c r="B127" s="97" t="s">
        <v>142</v>
      </c>
      <c r="C127" s="57"/>
      <c r="D127" s="21" t="s">
        <v>168</v>
      </c>
      <c r="E127" s="65" t="s">
        <v>143</v>
      </c>
      <c r="F127" s="21"/>
      <c r="G127" s="63" t="s">
        <v>134</v>
      </c>
      <c r="H127" s="20">
        <v>10048.1</v>
      </c>
      <c r="I127" s="20">
        <v>10048.1</v>
      </c>
      <c r="J127" s="85">
        <v>10584.2</v>
      </c>
      <c r="K127" s="20">
        <v>11565</v>
      </c>
      <c r="L127" s="20">
        <v>12100.2</v>
      </c>
      <c r="M127" s="20">
        <v>12051.7</v>
      </c>
      <c r="N127" s="19"/>
    </row>
    <row r="128" spans="1:14" s="9" customFormat="1" ht="61.5" customHeight="1">
      <c r="A128" s="7" t="s">
        <v>167</v>
      </c>
      <c r="B128" s="88" t="s">
        <v>169</v>
      </c>
      <c r="C128" s="47"/>
      <c r="D128" s="21" t="s">
        <v>168</v>
      </c>
      <c r="E128" s="62" t="s">
        <v>364</v>
      </c>
      <c r="F128" s="16"/>
      <c r="G128" s="63" t="s">
        <v>134</v>
      </c>
      <c r="H128" s="20">
        <v>90</v>
      </c>
      <c r="I128" s="20">
        <v>90</v>
      </c>
      <c r="J128" s="85">
        <v>90</v>
      </c>
      <c r="K128" s="20">
        <v>90</v>
      </c>
      <c r="L128" s="20">
        <v>90</v>
      </c>
      <c r="M128" s="20">
        <v>90</v>
      </c>
      <c r="N128" s="19"/>
    </row>
    <row r="129" spans="1:14" s="9" customFormat="1" ht="155.25" customHeight="1">
      <c r="A129" s="7" t="s">
        <v>179</v>
      </c>
      <c r="B129" s="88" t="s">
        <v>155</v>
      </c>
      <c r="C129" s="47"/>
      <c r="D129" s="21" t="s">
        <v>168</v>
      </c>
      <c r="E129" s="65" t="s">
        <v>426</v>
      </c>
      <c r="F129" s="16"/>
      <c r="G129" s="16"/>
      <c r="H129" s="20">
        <v>0</v>
      </c>
      <c r="I129" s="20">
        <v>0</v>
      </c>
      <c r="J129" s="85">
        <v>680.8</v>
      </c>
      <c r="K129" s="20">
        <v>0</v>
      </c>
      <c r="L129" s="20">
        <v>0</v>
      </c>
      <c r="M129" s="20">
        <v>0</v>
      </c>
      <c r="N129" s="19"/>
    </row>
    <row r="130" spans="1:14" s="9" customFormat="1" ht="156" customHeight="1">
      <c r="A130" s="7" t="s">
        <v>327</v>
      </c>
      <c r="B130" s="88" t="s">
        <v>154</v>
      </c>
      <c r="C130" s="47"/>
      <c r="D130" s="21" t="s">
        <v>168</v>
      </c>
      <c r="E130" s="65" t="s">
        <v>426</v>
      </c>
      <c r="F130" s="16"/>
      <c r="G130" s="16"/>
      <c r="H130" s="20">
        <v>0</v>
      </c>
      <c r="I130" s="20">
        <v>0</v>
      </c>
      <c r="J130" s="85">
        <v>98</v>
      </c>
      <c r="K130" s="20">
        <v>0</v>
      </c>
      <c r="L130" s="20">
        <v>0</v>
      </c>
      <c r="M130" s="20">
        <v>0</v>
      </c>
      <c r="N130" s="19"/>
    </row>
    <row r="131" spans="1:16" s="9" customFormat="1" ht="67.5" customHeight="1">
      <c r="A131" s="30" t="s">
        <v>557</v>
      </c>
      <c r="B131" s="92" t="s">
        <v>272</v>
      </c>
      <c r="C131" s="31" t="s">
        <v>558</v>
      </c>
      <c r="D131" s="32" t="s">
        <v>81</v>
      </c>
      <c r="E131" s="66" t="s">
        <v>60</v>
      </c>
      <c r="F131" s="67" t="s">
        <v>61</v>
      </c>
      <c r="G131" s="42"/>
      <c r="H131" s="84">
        <f aca="true" t="shared" si="15" ref="H131:M131">H132</f>
        <v>461.8</v>
      </c>
      <c r="I131" s="84">
        <f t="shared" si="15"/>
        <v>461.8</v>
      </c>
      <c r="J131" s="84">
        <f t="shared" si="15"/>
        <v>490</v>
      </c>
      <c r="K131" s="84">
        <f t="shared" si="15"/>
        <v>450</v>
      </c>
      <c r="L131" s="84">
        <f t="shared" si="15"/>
        <v>470</v>
      </c>
      <c r="M131" s="84">
        <f t="shared" si="15"/>
        <v>550</v>
      </c>
      <c r="N131" s="19"/>
      <c r="P131" s="9" t="s">
        <v>246</v>
      </c>
    </row>
    <row r="132" spans="1:14" s="9" customFormat="1" ht="85.5" customHeight="1">
      <c r="A132" s="7" t="s">
        <v>164</v>
      </c>
      <c r="B132" s="88" t="s">
        <v>236</v>
      </c>
      <c r="C132" s="47"/>
      <c r="D132" s="21" t="s">
        <v>81</v>
      </c>
      <c r="E132" s="62" t="s">
        <v>62</v>
      </c>
      <c r="F132" s="63" t="s">
        <v>63</v>
      </c>
      <c r="G132" s="63"/>
      <c r="H132" s="20">
        <v>461.8</v>
      </c>
      <c r="I132" s="20">
        <v>461.8</v>
      </c>
      <c r="J132" s="85">
        <v>490</v>
      </c>
      <c r="K132" s="20">
        <v>450</v>
      </c>
      <c r="L132" s="20">
        <v>470</v>
      </c>
      <c r="M132" s="20">
        <v>550</v>
      </c>
      <c r="N132" s="19"/>
    </row>
    <row r="133" spans="1:14" s="9" customFormat="1" ht="69.75" customHeight="1">
      <c r="A133" s="30" t="s">
        <v>564</v>
      </c>
      <c r="B133" s="92" t="s">
        <v>563</v>
      </c>
      <c r="C133" s="31" t="s">
        <v>565</v>
      </c>
      <c r="D133" s="32" t="s">
        <v>81</v>
      </c>
      <c r="E133" s="33" t="s">
        <v>402</v>
      </c>
      <c r="F133" s="73" t="s">
        <v>413</v>
      </c>
      <c r="G133" s="73" t="s">
        <v>113</v>
      </c>
      <c r="H133" s="84">
        <f aca="true" t="shared" si="16" ref="H133:M133">SUM(H134:H135)</f>
        <v>140</v>
      </c>
      <c r="I133" s="84">
        <f t="shared" si="16"/>
        <v>114</v>
      </c>
      <c r="J133" s="84">
        <f t="shared" si="16"/>
        <v>84</v>
      </c>
      <c r="K133" s="84">
        <f t="shared" si="16"/>
        <v>100</v>
      </c>
      <c r="L133" s="84">
        <f t="shared" si="16"/>
        <v>100</v>
      </c>
      <c r="M133" s="84">
        <f t="shared" si="16"/>
        <v>130</v>
      </c>
      <c r="N133" s="19"/>
    </row>
    <row r="134" spans="1:14" s="9" customFormat="1" ht="101.25" customHeight="1">
      <c r="A134" s="7" t="s">
        <v>163</v>
      </c>
      <c r="B134" s="88" t="s">
        <v>274</v>
      </c>
      <c r="C134" s="47"/>
      <c r="D134" s="21" t="s">
        <v>81</v>
      </c>
      <c r="E134" s="65" t="s">
        <v>146</v>
      </c>
      <c r="F134" s="69"/>
      <c r="G134" s="63" t="s">
        <v>11</v>
      </c>
      <c r="H134" s="20">
        <v>140</v>
      </c>
      <c r="I134" s="20">
        <v>114</v>
      </c>
      <c r="J134" s="85">
        <v>0</v>
      </c>
      <c r="K134" s="20">
        <v>0</v>
      </c>
      <c r="L134" s="20">
        <v>0</v>
      </c>
      <c r="M134" s="20">
        <v>0</v>
      </c>
      <c r="N134" s="19"/>
    </row>
    <row r="135" spans="1:14" s="9" customFormat="1" ht="75" customHeight="1">
      <c r="A135" s="7" t="s">
        <v>273</v>
      </c>
      <c r="B135" s="88" t="s">
        <v>245</v>
      </c>
      <c r="C135" s="47"/>
      <c r="D135" s="21" t="s">
        <v>81</v>
      </c>
      <c r="E135" s="65" t="s">
        <v>65</v>
      </c>
      <c r="F135" s="69"/>
      <c r="G135" s="63" t="s">
        <v>64</v>
      </c>
      <c r="H135" s="20">
        <v>0</v>
      </c>
      <c r="I135" s="20">
        <v>0</v>
      </c>
      <c r="J135" s="85">
        <v>84</v>
      </c>
      <c r="K135" s="20">
        <v>100</v>
      </c>
      <c r="L135" s="20">
        <v>100</v>
      </c>
      <c r="M135" s="20">
        <v>130</v>
      </c>
      <c r="N135" s="19"/>
    </row>
    <row r="136" spans="1:14" s="9" customFormat="1" ht="170.25" customHeight="1">
      <c r="A136" s="30" t="s">
        <v>72</v>
      </c>
      <c r="B136" s="92" t="s">
        <v>71</v>
      </c>
      <c r="C136" s="31" t="s">
        <v>73</v>
      </c>
      <c r="D136" s="32" t="s">
        <v>81</v>
      </c>
      <c r="E136" s="66" t="s">
        <v>145</v>
      </c>
      <c r="F136" s="32"/>
      <c r="G136" s="32"/>
      <c r="H136" s="84">
        <f aca="true" t="shared" si="17" ref="H136:M136">H137</f>
        <v>120</v>
      </c>
      <c r="I136" s="84">
        <f t="shared" si="17"/>
        <v>120</v>
      </c>
      <c r="J136" s="84">
        <f t="shared" si="17"/>
        <v>0</v>
      </c>
      <c r="K136" s="84">
        <f t="shared" si="17"/>
        <v>0</v>
      </c>
      <c r="L136" s="84">
        <f t="shared" si="17"/>
        <v>0</v>
      </c>
      <c r="M136" s="84">
        <f t="shared" si="17"/>
        <v>0</v>
      </c>
      <c r="N136" s="19"/>
    </row>
    <row r="137" spans="1:14" s="9" customFormat="1" ht="85.5" customHeight="1">
      <c r="A137" s="7" t="s">
        <v>162</v>
      </c>
      <c r="B137" s="88" t="s">
        <v>87</v>
      </c>
      <c r="C137" s="47"/>
      <c r="D137" s="21" t="s">
        <v>81</v>
      </c>
      <c r="E137" s="62" t="s">
        <v>145</v>
      </c>
      <c r="F137" s="16"/>
      <c r="G137" s="16"/>
      <c r="H137" s="20">
        <v>120</v>
      </c>
      <c r="I137" s="20">
        <v>120</v>
      </c>
      <c r="J137" s="85">
        <v>0</v>
      </c>
      <c r="K137" s="20">
        <v>0</v>
      </c>
      <c r="L137" s="20">
        <v>0</v>
      </c>
      <c r="M137" s="20">
        <v>0</v>
      </c>
      <c r="N137" s="19"/>
    </row>
    <row r="138" spans="1:14" s="9" customFormat="1" ht="195" customHeight="1">
      <c r="A138" s="30" t="s">
        <v>75</v>
      </c>
      <c r="B138" s="92" t="s">
        <v>74</v>
      </c>
      <c r="C138" s="31" t="s">
        <v>76</v>
      </c>
      <c r="D138" s="34" t="s">
        <v>276</v>
      </c>
      <c r="E138" s="66" t="s">
        <v>375</v>
      </c>
      <c r="F138" s="42" t="s">
        <v>377</v>
      </c>
      <c r="G138" s="42"/>
      <c r="H138" s="84">
        <f aca="true" t="shared" si="18" ref="H138:M138">SUM(H139:H144)</f>
        <v>76414.90000000001</v>
      </c>
      <c r="I138" s="84">
        <f t="shared" si="18"/>
        <v>76414.90000000001</v>
      </c>
      <c r="J138" s="84">
        <f t="shared" si="18"/>
        <v>67957.8</v>
      </c>
      <c r="K138" s="84">
        <f t="shared" si="18"/>
        <v>0</v>
      </c>
      <c r="L138" s="84">
        <f t="shared" si="18"/>
        <v>0</v>
      </c>
      <c r="M138" s="84">
        <f t="shared" si="18"/>
        <v>0</v>
      </c>
      <c r="N138" s="19"/>
    </row>
    <row r="139" spans="1:14" s="9" customFormat="1" ht="84" customHeight="1">
      <c r="A139" s="6" t="s">
        <v>108</v>
      </c>
      <c r="B139" s="88" t="s">
        <v>109</v>
      </c>
      <c r="C139" s="58"/>
      <c r="D139" s="21" t="s">
        <v>110</v>
      </c>
      <c r="E139" s="62" t="s">
        <v>371</v>
      </c>
      <c r="F139" s="70" t="s">
        <v>67</v>
      </c>
      <c r="G139" s="63" t="s">
        <v>376</v>
      </c>
      <c r="H139" s="20">
        <v>105.3</v>
      </c>
      <c r="I139" s="20">
        <v>105.3</v>
      </c>
      <c r="J139" s="85">
        <v>0</v>
      </c>
      <c r="K139" s="20">
        <v>0</v>
      </c>
      <c r="L139" s="20">
        <v>0</v>
      </c>
      <c r="M139" s="20">
        <v>0</v>
      </c>
      <c r="N139" s="19"/>
    </row>
    <row r="140" spans="1:14" s="9" customFormat="1" ht="84" customHeight="1">
      <c r="A140" s="6" t="s">
        <v>111</v>
      </c>
      <c r="B140" s="88" t="s">
        <v>137</v>
      </c>
      <c r="C140" s="58"/>
      <c r="D140" s="21" t="s">
        <v>110</v>
      </c>
      <c r="E140" s="62" t="s">
        <v>371</v>
      </c>
      <c r="F140" s="70" t="s">
        <v>66</v>
      </c>
      <c r="G140" s="63" t="s">
        <v>376</v>
      </c>
      <c r="H140" s="20">
        <v>728.9</v>
      </c>
      <c r="I140" s="20">
        <v>728.9</v>
      </c>
      <c r="J140" s="85">
        <v>0</v>
      </c>
      <c r="K140" s="20">
        <v>0</v>
      </c>
      <c r="L140" s="20">
        <v>0</v>
      </c>
      <c r="M140" s="20">
        <v>0</v>
      </c>
      <c r="N140" s="19"/>
    </row>
    <row r="141" spans="1:14" s="9" customFormat="1" ht="84" customHeight="1">
      <c r="A141" s="6" t="s">
        <v>138</v>
      </c>
      <c r="B141" s="88" t="s">
        <v>139</v>
      </c>
      <c r="C141" s="58"/>
      <c r="D141" s="21" t="s">
        <v>110</v>
      </c>
      <c r="E141" s="62" t="s">
        <v>371</v>
      </c>
      <c r="F141" s="70" t="s">
        <v>68</v>
      </c>
      <c r="G141" s="63" t="s">
        <v>376</v>
      </c>
      <c r="H141" s="20">
        <v>666.1</v>
      </c>
      <c r="I141" s="20">
        <v>666.1</v>
      </c>
      <c r="J141" s="85">
        <v>257.6</v>
      </c>
      <c r="K141" s="20">
        <v>0</v>
      </c>
      <c r="L141" s="20">
        <v>0</v>
      </c>
      <c r="M141" s="20">
        <v>0</v>
      </c>
      <c r="N141" s="19"/>
    </row>
    <row r="142" spans="1:14" s="9" customFormat="1" ht="84" customHeight="1">
      <c r="A142" s="6" t="s">
        <v>140</v>
      </c>
      <c r="B142" s="88" t="s">
        <v>374</v>
      </c>
      <c r="C142" s="58"/>
      <c r="D142" s="21" t="s">
        <v>110</v>
      </c>
      <c r="E142" s="62" t="s">
        <v>371</v>
      </c>
      <c r="F142" s="63" t="s">
        <v>70</v>
      </c>
      <c r="G142" s="63" t="s">
        <v>376</v>
      </c>
      <c r="H142" s="20">
        <v>74639</v>
      </c>
      <c r="I142" s="20">
        <v>74639</v>
      </c>
      <c r="J142" s="85">
        <v>67349</v>
      </c>
      <c r="K142" s="20">
        <v>0</v>
      </c>
      <c r="L142" s="20">
        <v>0</v>
      </c>
      <c r="M142" s="20">
        <v>0</v>
      </c>
      <c r="N142" s="19"/>
    </row>
    <row r="143" spans="1:14" s="9" customFormat="1" ht="84" customHeight="1">
      <c r="A143" s="6" t="s">
        <v>141</v>
      </c>
      <c r="B143" s="88" t="s">
        <v>247</v>
      </c>
      <c r="C143" s="58"/>
      <c r="D143" s="21" t="s">
        <v>110</v>
      </c>
      <c r="E143" s="62" t="s">
        <v>371</v>
      </c>
      <c r="F143" s="70" t="s">
        <v>67</v>
      </c>
      <c r="G143" s="63" t="s">
        <v>376</v>
      </c>
      <c r="H143" s="20">
        <v>0</v>
      </c>
      <c r="I143" s="20">
        <v>0</v>
      </c>
      <c r="J143" s="85">
        <v>117</v>
      </c>
      <c r="K143" s="20">
        <v>0</v>
      </c>
      <c r="L143" s="20">
        <v>0</v>
      </c>
      <c r="M143" s="20">
        <v>0</v>
      </c>
      <c r="N143" s="19"/>
    </row>
    <row r="144" spans="1:14" s="9" customFormat="1" ht="84" customHeight="1">
      <c r="A144" s="6" t="s">
        <v>526</v>
      </c>
      <c r="B144" s="88" t="s">
        <v>253</v>
      </c>
      <c r="C144" s="58"/>
      <c r="D144" s="21" t="s">
        <v>110</v>
      </c>
      <c r="E144" s="62" t="s">
        <v>371</v>
      </c>
      <c r="F144" s="70" t="s">
        <v>69</v>
      </c>
      <c r="G144" s="63" t="s">
        <v>376</v>
      </c>
      <c r="H144" s="20">
        <v>275.6</v>
      </c>
      <c r="I144" s="20">
        <v>275.6</v>
      </c>
      <c r="J144" s="85">
        <v>234.2</v>
      </c>
      <c r="K144" s="20">
        <v>0</v>
      </c>
      <c r="L144" s="20">
        <v>0</v>
      </c>
      <c r="M144" s="20">
        <v>0</v>
      </c>
      <c r="N144" s="19"/>
    </row>
    <row r="145" spans="1:14" s="9" customFormat="1" ht="91.5" customHeight="1">
      <c r="A145" s="24" t="s">
        <v>447</v>
      </c>
      <c r="B145" s="71" t="s">
        <v>441</v>
      </c>
      <c r="C145" s="29" t="s">
        <v>451</v>
      </c>
      <c r="D145" s="29" t="s">
        <v>378</v>
      </c>
      <c r="E145" s="72" t="s">
        <v>402</v>
      </c>
      <c r="F145" s="98" t="s">
        <v>408</v>
      </c>
      <c r="G145" s="98" t="s">
        <v>113</v>
      </c>
      <c r="H145" s="76">
        <f aca="true" t="shared" si="19" ref="H145:M145">SUM(H146:H148)</f>
        <v>1157.1</v>
      </c>
      <c r="I145" s="76">
        <f t="shared" si="19"/>
        <v>1157.1</v>
      </c>
      <c r="J145" s="76">
        <f t="shared" si="19"/>
        <v>1366.8</v>
      </c>
      <c r="K145" s="76">
        <f t="shared" si="19"/>
        <v>1556</v>
      </c>
      <c r="L145" s="76">
        <f t="shared" si="19"/>
        <v>1450</v>
      </c>
      <c r="M145" s="76">
        <f t="shared" si="19"/>
        <v>1540</v>
      </c>
      <c r="N145" s="103"/>
    </row>
    <row r="146" spans="1:14" s="9" customFormat="1" ht="158.25" customHeight="1">
      <c r="A146" s="6" t="s">
        <v>104</v>
      </c>
      <c r="B146" s="88" t="s">
        <v>388</v>
      </c>
      <c r="C146" s="10"/>
      <c r="D146" s="21" t="s">
        <v>103</v>
      </c>
      <c r="E146" s="65" t="s">
        <v>387</v>
      </c>
      <c r="F146" s="21" t="s">
        <v>381</v>
      </c>
      <c r="G146" s="63" t="s">
        <v>386</v>
      </c>
      <c r="H146" s="20">
        <v>1157.1</v>
      </c>
      <c r="I146" s="20">
        <v>1157.1</v>
      </c>
      <c r="J146" s="86">
        <v>1346.5</v>
      </c>
      <c r="K146" s="20">
        <v>1436</v>
      </c>
      <c r="L146" s="20">
        <v>1450</v>
      </c>
      <c r="M146" s="20">
        <v>1540</v>
      </c>
      <c r="N146" s="19"/>
    </row>
    <row r="147" spans="1:14" s="9" customFormat="1" ht="167.25" customHeight="1">
      <c r="A147" s="6" t="s">
        <v>105</v>
      </c>
      <c r="B147" s="88" t="s">
        <v>259</v>
      </c>
      <c r="C147" s="10"/>
      <c r="D147" s="21" t="s">
        <v>110</v>
      </c>
      <c r="E147" s="65" t="s">
        <v>380</v>
      </c>
      <c r="F147" s="21" t="s">
        <v>381</v>
      </c>
      <c r="G147" s="63" t="s">
        <v>382</v>
      </c>
      <c r="H147" s="20">
        <v>0</v>
      </c>
      <c r="I147" s="20">
        <v>0</v>
      </c>
      <c r="J147" s="86">
        <v>20.3</v>
      </c>
      <c r="K147" s="20">
        <v>0</v>
      </c>
      <c r="L147" s="20">
        <v>0</v>
      </c>
      <c r="M147" s="20">
        <v>0</v>
      </c>
      <c r="N147" s="19"/>
    </row>
    <row r="148" spans="1:14" s="9" customFormat="1" ht="105" customHeight="1">
      <c r="A148" s="6" t="s">
        <v>379</v>
      </c>
      <c r="B148" s="88" t="s">
        <v>383</v>
      </c>
      <c r="C148" s="10"/>
      <c r="D148" s="21" t="s">
        <v>86</v>
      </c>
      <c r="E148" s="65" t="s">
        <v>384</v>
      </c>
      <c r="F148" s="16" t="s">
        <v>381</v>
      </c>
      <c r="G148" s="63" t="s">
        <v>385</v>
      </c>
      <c r="H148" s="20">
        <v>0</v>
      </c>
      <c r="I148" s="20">
        <v>0</v>
      </c>
      <c r="J148" s="86">
        <v>0</v>
      </c>
      <c r="K148" s="20">
        <v>120</v>
      </c>
      <c r="L148" s="20">
        <v>0</v>
      </c>
      <c r="M148" s="20">
        <v>0</v>
      </c>
      <c r="N148" s="19"/>
    </row>
    <row r="149" spans="1:14" s="9" customFormat="1" ht="94.5" customHeight="1">
      <c r="A149" s="24" t="s">
        <v>448</v>
      </c>
      <c r="B149" s="71" t="s">
        <v>442</v>
      </c>
      <c r="C149" s="29" t="s">
        <v>452</v>
      </c>
      <c r="D149" s="29" t="s">
        <v>372</v>
      </c>
      <c r="E149" s="72" t="s">
        <v>402</v>
      </c>
      <c r="F149" s="98" t="s">
        <v>407</v>
      </c>
      <c r="G149" s="98" t="s">
        <v>113</v>
      </c>
      <c r="H149" s="76">
        <f aca="true" t="shared" si="20" ref="H149:M149">SUM(H150:H152)</f>
        <v>3216.8999999999996</v>
      </c>
      <c r="I149" s="76">
        <f t="shared" si="20"/>
        <v>3157.1</v>
      </c>
      <c r="J149" s="76">
        <f t="shared" si="20"/>
        <v>3675.1</v>
      </c>
      <c r="K149" s="76">
        <f t="shared" si="20"/>
        <v>3683</v>
      </c>
      <c r="L149" s="76">
        <f t="shared" si="20"/>
        <v>3683</v>
      </c>
      <c r="M149" s="76">
        <f t="shared" si="20"/>
        <v>3683</v>
      </c>
      <c r="N149" s="19"/>
    </row>
    <row r="150" spans="1:14" s="9" customFormat="1" ht="105.75" customHeight="1">
      <c r="A150" s="6" t="s">
        <v>99</v>
      </c>
      <c r="B150" s="88" t="s">
        <v>304</v>
      </c>
      <c r="C150" s="8"/>
      <c r="D150" s="16" t="s">
        <v>78</v>
      </c>
      <c r="E150" s="65" t="s">
        <v>410</v>
      </c>
      <c r="F150" s="78" t="s">
        <v>412</v>
      </c>
      <c r="G150" s="16"/>
      <c r="H150" s="20">
        <v>1034.8</v>
      </c>
      <c r="I150" s="20">
        <v>1034.8</v>
      </c>
      <c r="J150" s="86">
        <v>1108.6</v>
      </c>
      <c r="K150" s="20">
        <v>1110.1</v>
      </c>
      <c r="L150" s="20">
        <v>1110.1</v>
      </c>
      <c r="M150" s="20">
        <v>1110.1</v>
      </c>
      <c r="N150" s="19"/>
    </row>
    <row r="151" spans="1:14" s="9" customFormat="1" ht="96.75" customHeight="1">
      <c r="A151" s="6" t="s">
        <v>100</v>
      </c>
      <c r="B151" s="88" t="s">
        <v>190</v>
      </c>
      <c r="C151" s="8"/>
      <c r="D151" s="16" t="s">
        <v>78</v>
      </c>
      <c r="E151" s="65" t="s">
        <v>409</v>
      </c>
      <c r="F151" s="78" t="s">
        <v>411</v>
      </c>
      <c r="G151" s="16"/>
      <c r="H151" s="20">
        <v>286.3</v>
      </c>
      <c r="I151" s="20">
        <v>226.5</v>
      </c>
      <c r="J151" s="86">
        <v>569.3</v>
      </c>
      <c r="K151" s="20">
        <v>570.1</v>
      </c>
      <c r="L151" s="20">
        <v>570.1</v>
      </c>
      <c r="M151" s="20">
        <v>570.1</v>
      </c>
      <c r="N151" s="19"/>
    </row>
    <row r="152" spans="1:14" s="9" customFormat="1" ht="97.5" customHeight="1">
      <c r="A152" s="6" t="s">
        <v>101</v>
      </c>
      <c r="B152" s="88" t="s">
        <v>305</v>
      </c>
      <c r="C152" s="8"/>
      <c r="D152" s="16" t="s">
        <v>102</v>
      </c>
      <c r="E152" s="62" t="s">
        <v>389</v>
      </c>
      <c r="F152" s="48"/>
      <c r="G152" s="16"/>
      <c r="H152" s="20">
        <v>1895.8</v>
      </c>
      <c r="I152" s="20">
        <v>1895.8</v>
      </c>
      <c r="J152" s="86">
        <v>1997.2</v>
      </c>
      <c r="K152" s="20">
        <v>2002.8</v>
      </c>
      <c r="L152" s="20">
        <v>2002.8</v>
      </c>
      <c r="M152" s="20">
        <v>2002.8</v>
      </c>
      <c r="N152" s="19"/>
    </row>
    <row r="153" spans="1:14" s="9" customFormat="1" ht="27" customHeight="1">
      <c r="A153" s="22"/>
      <c r="B153" s="71" t="s">
        <v>449</v>
      </c>
      <c r="C153" s="26"/>
      <c r="D153" s="24"/>
      <c r="E153" s="25"/>
      <c r="F153" s="24"/>
      <c r="G153" s="24"/>
      <c r="H153" s="87">
        <f aca="true" t="shared" si="21" ref="H153:M153">H14+H145+H149</f>
        <v>352012.7</v>
      </c>
      <c r="I153" s="87">
        <f t="shared" si="21"/>
        <v>344572.79999999993</v>
      </c>
      <c r="J153" s="87">
        <f t="shared" si="21"/>
        <v>373300.39999999997</v>
      </c>
      <c r="K153" s="87">
        <f t="shared" si="21"/>
        <v>321884.4</v>
      </c>
      <c r="L153" s="87">
        <f t="shared" si="21"/>
        <v>357925.7</v>
      </c>
      <c r="M153" s="87">
        <f t="shared" si="21"/>
        <v>382302.9</v>
      </c>
      <c r="N153" s="25"/>
    </row>
    <row r="154" spans="11:13" ht="15" customHeight="1">
      <c r="K154" s="59"/>
      <c r="L154" s="59"/>
      <c r="M154" s="59"/>
    </row>
    <row r="155" spans="1:13" ht="30" customHeight="1">
      <c r="A155" s="106" t="s">
        <v>280</v>
      </c>
      <c r="B155" s="106"/>
      <c r="C155" s="106"/>
      <c r="D155" s="14"/>
      <c r="E155" s="13"/>
      <c r="F155" s="14"/>
      <c r="G155" s="109" t="s">
        <v>281</v>
      </c>
      <c r="H155" s="109"/>
      <c r="I155" s="109"/>
      <c r="K155" s="59"/>
      <c r="L155" s="59"/>
      <c r="M155" s="59"/>
    </row>
    <row r="156" spans="1:9" ht="21.75" customHeight="1">
      <c r="A156" s="105" t="s">
        <v>475</v>
      </c>
      <c r="B156" s="105"/>
      <c r="C156" s="105"/>
      <c r="D156" s="17"/>
      <c r="E156" s="11" t="s">
        <v>476</v>
      </c>
      <c r="F156" s="15"/>
      <c r="G156" s="107" t="s">
        <v>474</v>
      </c>
      <c r="H156" s="107"/>
      <c r="I156" s="107"/>
    </row>
    <row r="157" ht="12.75" hidden="1"/>
    <row r="158" ht="12.75" hidden="1"/>
    <row r="159" ht="12.75" hidden="1"/>
    <row r="160" ht="12.75" hidden="1"/>
  </sheetData>
  <sheetProtection/>
  <autoFilter ref="A12:N156"/>
  <mergeCells count="21">
    <mergeCell ref="J3:N3"/>
    <mergeCell ref="L10:M10"/>
    <mergeCell ref="M1:N1"/>
    <mergeCell ref="B8:M8"/>
    <mergeCell ref="N9:N11"/>
    <mergeCell ref="J2:N2"/>
    <mergeCell ref="J5:N5"/>
    <mergeCell ref="J4:N4"/>
    <mergeCell ref="L6:N6"/>
    <mergeCell ref="A9:C11"/>
    <mergeCell ref="E9:G9"/>
    <mergeCell ref="J10:J11"/>
    <mergeCell ref="A156:C156"/>
    <mergeCell ref="A155:C155"/>
    <mergeCell ref="G156:I156"/>
    <mergeCell ref="H10:I10"/>
    <mergeCell ref="D9:D11"/>
    <mergeCell ref="G155:I155"/>
    <mergeCell ref="H9:M9"/>
    <mergeCell ref="K10:K11"/>
    <mergeCell ref="E10:G10"/>
  </mergeCells>
  <printOptions/>
  <pageMargins left="0.15748031496062992" right="0.15748031496062992" top="0.5905511811023623" bottom="0.3937007874015748" header="0.35433070866141736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КФ</cp:lastModifiedBy>
  <cp:lastPrinted>2015-01-23T12:28:32Z</cp:lastPrinted>
  <dcterms:created xsi:type="dcterms:W3CDTF">2007-10-10T06:16:17Z</dcterms:created>
  <dcterms:modified xsi:type="dcterms:W3CDTF">2015-01-23T12:36:39Z</dcterms:modified>
  <cp:category/>
  <cp:version/>
  <cp:contentType/>
  <cp:contentStatus/>
</cp:coreProperties>
</file>